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<sst xmlns="http://schemas.openxmlformats.org/spreadsheetml/2006/main" count="165" uniqueCount="156">
  <si>
    <t>(тыс. руб.)</t>
  </si>
  <si>
    <t>Код БК РФ</t>
  </si>
  <si>
    <t> 1 00 00000 00 0000 000</t>
  </si>
  <si>
    <t>НАЛОГОВЫЕ И НЕНАЛОГОВЫЕ ДОХОДЫ</t>
  </si>
  <si>
    <t>1 01 00000 00 0000 000</t>
  </si>
  <si>
    <t>НАЛОГИ НА ПРИБЫЛЬ, ДОХОДЫ</t>
  </si>
  <si>
    <t> 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</si>
  <si>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</si>
  <si>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</si>
  <si>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</si>
  <si>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</si>
  <si>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</si>
  <si>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</si>
  <si>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</si>
  <si>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</si>
  <si>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</si>
  <si>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 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</si>
  <si>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</si>
  <si>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</si>
  <si>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</si>
  <si>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</si>
  <si>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</si>
  <si>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</si>
  <si>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</si>
  <si>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</si>
  <si>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</si>
  <si>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</si>
  <si>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</si>
  <si>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</si>
  <si>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</si>
  <si>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</si>
  <si>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</si>
  <si>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</si>
  <si>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</si>
  <si>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</si>
  <si>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</si>
  <si>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</si>
  <si>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</si>
  <si>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</si>
  <si>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</si>
  <si>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</si>
  <si>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</si>
  <si>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</si>
  <si>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</si>
  <si>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</si>
  <si>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</si>
  <si>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</si>
  <si>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</si>
  <si>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</si>
  <si>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</si>
  <si>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</si>
  <si>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</si>
  <si>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</si>
  <si>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</si>
  <si>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</si>
  <si>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</si>
  <si>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</si>
  <si>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</si>
  <si>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</si>
  <si>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</si>
  <si>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</si>
  <si>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</si>
  <si>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 Всего доходов</t>
  </si>
  <si>
    <t>1 05 01010 01 0000 110</t>
  </si>
  <si>
    <t>1 05 01020 01 0000 110</t>
  </si>
  <si>
    <t>1 05 03000 01 0000 110</t>
  </si>
  <si>
    <t>Единый сельскохозяйственный налог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</si>
  <si>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</si>
  <si>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</si>
  <si>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</si>
  <si>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</si>
  <si>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</si>
  <si>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</si>
  <si>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</si>
  <si>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</si>
  <si>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</si>
  <si>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</si>
  <si>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</si>
  <si>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1 01 02010 01 0000 110</t>
  </si>
  <si>
    <r>
      <t>Налог  на  доходы физических лиц 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</si>
  <si>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</si>
  <si>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</si>
  <si>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</si>
  <si>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</si>
  <si>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</si>
  <si>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</si>
  <si>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</si>
  <si>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                                                                                                                                                                             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</si>
  <si>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</si>
  <si>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                                                                                                                                                                              </t>
  </si>
  <si>
    <t>к постановлению Администрации</t>
  </si>
  <si>
    <t>Михайловского сельского поселения</t>
  </si>
  <si>
    <t>Наименование показателей</t>
  </si>
  <si>
    <t>Минимальный налог, зачисляемый в бюджеты субъектов Российской Федерации</t>
  </si>
  <si>
    <t>1 01 02020 01 0000 110</t>
  </si>
  <si>
    <t>1 01 02030 01 0000 110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</si>
  <si>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</si>
  <si>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</si>
  <si>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</si>
  <si>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</si>
  <si>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</si>
  <si>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1 05 03020 01 0000 110</t>
  </si>
  <si>
    <t>Единый сельскохозяйственный налог (за налоговые периоды, истекшие до 1 января 2011 года)</t>
  </si>
  <si>
    <t> 1 16 00000 00 0000 000</t>
  </si>
  <si>
    <t>ШТРАФЫ, САНКЦИИ, ВОЗМЕЩЕНИЕ УЩЕРБА</t>
  </si>
  <si>
    <t>1 16 51000 02 0000 140</t>
  </si>
  <si>
    <t>1 16 51040 02 0000 140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</si>
  <si>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</si>
  <si>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</si>
  <si>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% выполнения к году</t>
  </si>
  <si>
    <t xml:space="preserve">Исполнение бюджета  Михайловского сельского поселения Тацинского района </t>
  </si>
  <si>
    <t> 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</si>
  <si>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</si>
  <si>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</si>
  <si>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</si>
  <si>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</si>
  <si>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</si>
  <si>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</si>
  <si>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</si>
  <si>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</si>
  <si>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</si>
  <si>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</si>
  <si>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</si>
  <si>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</si>
  <si>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</si>
  <si>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</si>
  <si>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</si>
  <si>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</si>
  <si>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</si>
  <si>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</si>
  <si>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 И СПОРТ</t>
  </si>
  <si>
    <t>Массовый спорт</t>
  </si>
  <si>
    <t>Обслуживание государственного внутреннего и муниципального долга</t>
  </si>
  <si>
    <t>ИТОГО:</t>
  </si>
  <si>
    <t>РАСХОДЫ</t>
  </si>
  <si>
    <t>Водное хозяйство</t>
  </si>
  <si>
    <t>ОБСЛУЖИВАНИЕ ГОСУДАРСТВЕННОГО И МУНИЦИПАЛЬНОГО ДОЛГА</t>
  </si>
  <si>
    <t>Дефицит (-), профицит (+)</t>
  </si>
  <si>
    <t xml:space="preserve">Приложение </t>
  </si>
  <si>
    <t>Налог на доходы физических лиц с доходов,  полученных физическими лицами не являющимися налоговыми резидентами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</si>
  <si>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</si>
  <si>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от 09.04.2015 г. № 45</t>
  </si>
  <si>
    <t xml:space="preserve">за 1 квартал 2015 г </t>
  </si>
  <si>
    <t xml:space="preserve">утвержденный бюджет 2015 года Собранием депутатов </t>
  </si>
  <si>
    <t>Факт на 01.04.15г.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</si>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</sst>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Times New Roman"/>
      <family val="1"/>
    </font>
    <font>
      <b/>
      <sz val="12"/>
      <name val="Arial Cyr"/>
      <family val="2"/>
    </font>
    <font>
      <b/>
      <sz val="12"/>
      <name val="Times New Roman"/>
      <family val="1"/>
    </font>
    <font>
      <b/>
      <sz val="8"/>
      <name val="Arial Cyr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164" fontId="5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7" fillId="0" borderId="12" xfId="0" applyNumberFormat="1" applyFont="1" applyBorder="1" applyAlignment="1">
      <alignment horizontal="center" wrapText="1"/>
    </xf>
    <xf numFmtId="164" fontId="13" fillId="33" borderId="13" xfId="0" applyNumberFormat="1" applyFont="1" applyFill="1" applyBorder="1" applyAlignment="1">
      <alignment horizontal="center" vertical="center" wrapText="1"/>
    </xf>
    <xf numFmtId="164" fontId="1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wrapText="1"/>
    </xf>
    <xf numFmtId="164" fontId="4" fillId="0" borderId="17" xfId="0" applyNumberFormat="1" applyFont="1" applyFill="1" applyBorder="1" applyAlignment="1">
      <alignment horizontal="right" wrapText="1"/>
    </xf>
    <xf numFmtId="164" fontId="3" fillId="0" borderId="12" xfId="0" applyNumberFormat="1" applyFont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right" wrapText="1"/>
    </xf>
    <xf numFmtId="164" fontId="2" fillId="0" borderId="1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2" fillId="0" borderId="18" xfId="0" applyNumberFormat="1" applyFont="1" applyFill="1" applyBorder="1" applyAlignment="1">
      <alignment horizontal="right" wrapText="1"/>
    </xf>
    <xf numFmtId="164" fontId="6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2" fillId="0" borderId="12" xfId="0" applyFont="1" applyFill="1" applyBorder="1" applyAlignment="1">
      <alignment/>
    </xf>
    <xf numFmtId="164" fontId="3" fillId="0" borderId="2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12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B64">
      <selection activeCell="B99" sqref="A99:IV100"/>
    </sheetView>
  </sheetViews>
  <sheetFormatPr defaultColWidth="9.00390625" defaultRowHeight="12.75"/>
  <cols>
    <col min="1" max="1" width="21.625" style="0" hidden="1" customWidth="1"/>
    <col min="2" max="2" width="58.625" style="0" customWidth="1"/>
    <col min="3" max="3" width="18.25390625" style="0" customWidth="1"/>
    <col min="4" max="4" width="13.25390625" style="0" customWidth="1"/>
    <col min="5" max="5" width="11.625" style="0" customWidth="1"/>
  </cols>
  <sheetData>
    <row r="1" spans="1:5" ht="12.75">
      <c r="A1" s="1"/>
      <c r="B1" s="1"/>
      <c r="C1" s="2"/>
      <c r="D1" s="59" t="s">
        <v>138</v>
      </c>
      <c r="E1" s="59"/>
    </row>
    <row r="2" spans="1:5" ht="12.75">
      <c r="A2" s="21"/>
      <c r="B2" s="21"/>
      <c r="C2" s="58" t="s">
        <v>90</v>
      </c>
      <c r="D2" s="58"/>
      <c r="E2" s="58"/>
    </row>
    <row r="3" spans="1:5" ht="12.75">
      <c r="A3" s="21"/>
      <c r="B3" s="21"/>
      <c r="C3" s="58" t="s">
        <v>91</v>
      </c>
      <c r="D3" s="58"/>
      <c r="E3" s="58"/>
    </row>
    <row r="4" spans="1:5" ht="12.75">
      <c r="A4" s="1"/>
      <c r="B4" s="1"/>
      <c r="C4" s="60" t="s">
        <v>141</v>
      </c>
      <c r="D4" s="60"/>
      <c r="E4" s="60"/>
    </row>
    <row r="5" spans="1:3" ht="15" customHeight="1">
      <c r="A5" s="1"/>
      <c r="B5" s="57"/>
      <c r="C5" s="57"/>
    </row>
    <row r="6" spans="1:5" ht="18.75" customHeight="1">
      <c r="A6" s="61" t="s">
        <v>110</v>
      </c>
      <c r="B6" s="61"/>
      <c r="C6" s="61"/>
      <c r="D6" s="61"/>
      <c r="E6" s="61"/>
    </row>
    <row r="7" spans="1:5" ht="15.75">
      <c r="A7" s="1"/>
      <c r="B7" s="57" t="s">
        <v>142</v>
      </c>
      <c r="C7" s="57"/>
      <c r="D7" s="57"/>
      <c r="E7" s="57"/>
    </row>
    <row r="8" spans="1:3" ht="12.75">
      <c r="A8" s="1"/>
      <c r="B8" s="1"/>
      <c r="C8" s="1"/>
    </row>
    <row r="9" spans="1:5" ht="13.5" thickBot="1">
      <c r="A9" s="1"/>
      <c r="B9" s="1"/>
      <c r="C9" s="28"/>
      <c r="E9" t="s">
        <v>0</v>
      </c>
    </row>
    <row r="10" spans="1:6" ht="45">
      <c r="A10" s="3" t="s">
        <v>1</v>
      </c>
      <c r="B10" s="27" t="s">
        <v>92</v>
      </c>
      <c r="C10" s="34" t="s">
        <v>143</v>
      </c>
      <c r="D10" s="34" t="s">
        <v>144</v>
      </c>
      <c r="E10" s="35" t="s">
        <v>109</v>
      </c>
      <c r="F10" s="26"/>
    </row>
    <row r="11" spans="1:5" ht="12.75">
      <c r="A11" s="3">
        <v>1</v>
      </c>
      <c r="B11" s="4">
        <v>1</v>
      </c>
      <c r="C11" s="23">
        <v>2</v>
      </c>
      <c r="D11" s="23">
        <v>3</v>
      </c>
      <c r="E11" s="24">
        <v>4</v>
      </c>
    </row>
    <row r="12" spans="1:5" ht="15.75" customHeight="1">
      <c r="A12" s="18" t="s">
        <v>2</v>
      </c>
      <c r="B12" s="5" t="s">
        <v>3</v>
      </c>
      <c r="C12" s="29">
        <f>C13+C18+C24+C36+C44+C47+C51+C58</f>
        <v>5663.6</v>
      </c>
      <c r="D12" s="29">
        <f>D13+D18+D24+D36+D44+D47+D51+D58</f>
        <v>1071.2</v>
      </c>
      <c r="E12" s="33">
        <f>D12/C12*100</f>
        <v>18.913765096405115</v>
      </c>
    </row>
    <row r="13" spans="1:5" ht="15" customHeight="1">
      <c r="A13" s="16" t="s">
        <v>4</v>
      </c>
      <c r="B13" s="62" t="s">
        <v>5</v>
      </c>
      <c r="C13" s="29">
        <f>C14</f>
        <v>863.9</v>
      </c>
      <c r="D13" s="29">
        <f>D14</f>
        <v>122</v>
      </c>
      <c r="E13" s="33">
        <f>D13/C13*100</f>
        <v>14.122004861673807</v>
      </c>
    </row>
    <row r="14" spans="1:5" ht="15.75" customHeight="1">
      <c r="A14" s="19" t="s">
        <v>6</v>
      </c>
      <c r="B14" s="62" t="s">
        <v>7</v>
      </c>
      <c r="C14" s="30">
        <f>C15</f>
        <v>863.9</v>
      </c>
      <c r="D14" s="30">
        <f>D15+D16+D17</f>
        <v>122</v>
      </c>
      <c r="E14" s="25">
        <f>D14/C14*100</f>
        <v>14.122004861673807</v>
      </c>
    </row>
    <row r="15" spans="1:5" ht="66.75">
      <c r="A15" s="22" t="s">
        <v>78</v>
      </c>
      <c r="B15" s="6" t="s">
        <v>79</v>
      </c>
      <c r="C15" s="30">
        <v>863.9</v>
      </c>
      <c r="D15" s="30">
        <v>120.6</v>
      </c>
      <c r="E15" s="25">
        <f>D15/C15*100</f>
        <v>13.959949068179187</v>
      </c>
    </row>
    <row r="16" spans="1:5" ht="38.25" hidden="1">
      <c r="A16" s="22" t="s">
        <v>94</v>
      </c>
      <c r="B16" s="6" t="s">
        <v>140</v>
      </c>
      <c r="C16" s="30"/>
      <c r="D16" s="30"/>
      <c r="E16" s="25" t="e">
        <f>D16/C16*100</f>
        <v>#DIV/0!</v>
      </c>
    </row>
    <row r="17" spans="1:5" ht="41.25" customHeight="1">
      <c r="A17" s="22" t="s">
        <v>95</v>
      </c>
      <c r="B17" s="6" t="s">
        <v>139</v>
      </c>
      <c r="C17" s="30"/>
      <c r="D17" s="30">
        <v>1.4</v>
      </c>
      <c r="E17" s="25" t="e">
        <f>D17/C17*100</f>
        <v>#DIV/0!</v>
      </c>
    </row>
    <row r="18" spans="1:5" ht="30" customHeight="1">
      <c r="A18" s="19" t="s">
        <v>6</v>
      </c>
      <c r="B18" s="62" t="s">
        <v>145</v>
      </c>
      <c r="C18" s="30">
        <f>C19</f>
        <v>1444.4</v>
      </c>
      <c r="D18" s="30">
        <f>D19</f>
        <v>447.8</v>
      </c>
      <c r="E18" s="25">
        <f>D18/C18*100</f>
        <v>31.002492384381057</v>
      </c>
    </row>
    <row r="19" spans="1:5" ht="28.5" customHeight="1">
      <c r="A19" s="22" t="s">
        <v>78</v>
      </c>
      <c r="B19" s="62" t="s">
        <v>146</v>
      </c>
      <c r="C19" s="30">
        <f>C20+C21+C22+C23</f>
        <v>1444.4</v>
      </c>
      <c r="D19" s="30">
        <f>D20+D21+D22+D23</f>
        <v>447.8</v>
      </c>
      <c r="E19" s="25">
        <f>D19/C19*100</f>
        <v>31.002492384381057</v>
      </c>
    </row>
    <row r="20" spans="1:5" ht="54" customHeight="1">
      <c r="A20" s="22" t="s">
        <v>94</v>
      </c>
      <c r="B20" s="6" t="s">
        <v>147</v>
      </c>
      <c r="C20" s="30">
        <v>441.7</v>
      </c>
      <c r="D20" s="30">
        <v>151.4</v>
      </c>
      <c r="E20" s="25">
        <f>D20/C20*100</f>
        <v>34.27665836540639</v>
      </c>
    </row>
    <row r="21" spans="1:5" ht="66.75" customHeight="1">
      <c r="A21" s="22" t="s">
        <v>95</v>
      </c>
      <c r="B21" s="6" t="s">
        <v>150</v>
      </c>
      <c r="C21" s="30">
        <v>16.5</v>
      </c>
      <c r="D21" s="30">
        <v>3.4</v>
      </c>
      <c r="E21" s="25">
        <f>D21/C21*100</f>
        <v>20.606060606060606</v>
      </c>
    </row>
    <row r="22" spans="1:5" ht="51">
      <c r="A22" s="22" t="s">
        <v>94</v>
      </c>
      <c r="B22" s="6" t="s">
        <v>149</v>
      </c>
      <c r="C22" s="30">
        <v>967.5</v>
      </c>
      <c r="D22" s="30">
        <v>302.9</v>
      </c>
      <c r="E22" s="25">
        <f>D22/C22*100</f>
        <v>31.307493540051677</v>
      </c>
    </row>
    <row r="23" spans="1:5" ht="51.75" customHeight="1">
      <c r="A23" s="22" t="s">
        <v>95</v>
      </c>
      <c r="B23" s="6" t="s">
        <v>148</v>
      </c>
      <c r="C23" s="30">
        <v>18.7</v>
      </c>
      <c r="D23" s="30">
        <v>-9.9</v>
      </c>
      <c r="E23" s="25">
        <f>D23/C23*100</f>
        <v>-52.94117647058824</v>
      </c>
    </row>
    <row r="24" spans="1:5" ht="12.75">
      <c r="A24" s="18" t="s">
        <v>8</v>
      </c>
      <c r="B24" s="5" t="s">
        <v>9</v>
      </c>
      <c r="C24" s="29">
        <f>C25+C33</f>
        <v>187.2</v>
      </c>
      <c r="D24" s="29">
        <f>D25+D33</f>
        <v>59.6</v>
      </c>
      <c r="E24" s="33">
        <f aca="true" t="shared" si="0" ref="E24:E74">D24/C24*100</f>
        <v>31.83760683760684</v>
      </c>
    </row>
    <row r="25" spans="1:5" ht="25.5">
      <c r="A25" s="18" t="s">
        <v>10</v>
      </c>
      <c r="B25" s="5" t="s">
        <v>11</v>
      </c>
      <c r="C25" s="29">
        <f>C26+C29+C32</f>
        <v>66.6</v>
      </c>
      <c r="D25" s="29">
        <f>D26+D29+D32</f>
        <v>22.1</v>
      </c>
      <c r="E25" s="25">
        <f t="shared" si="0"/>
        <v>33.18318318318319</v>
      </c>
    </row>
    <row r="26" spans="1:5" ht="25.5">
      <c r="A26" s="19" t="s">
        <v>63</v>
      </c>
      <c r="B26" s="6" t="s">
        <v>12</v>
      </c>
      <c r="C26" s="30">
        <f>C27+C28</f>
        <v>36.1</v>
      </c>
      <c r="D26" s="30">
        <f>D27+D28</f>
        <v>8.7</v>
      </c>
      <c r="E26" s="25">
        <f t="shared" si="0"/>
        <v>24.09972299168975</v>
      </c>
    </row>
    <row r="27" spans="1:5" ht="25.5">
      <c r="A27" s="19" t="s">
        <v>13</v>
      </c>
      <c r="B27" s="6" t="s">
        <v>12</v>
      </c>
      <c r="C27" s="30">
        <v>36.1</v>
      </c>
      <c r="D27" s="30">
        <v>8.7</v>
      </c>
      <c r="E27" s="25">
        <f t="shared" si="0"/>
        <v>24.09972299168975</v>
      </c>
    </row>
    <row r="28" spans="1:5" ht="38.25" hidden="1">
      <c r="A28" s="19" t="s">
        <v>96</v>
      </c>
      <c r="B28" s="6" t="s">
        <v>97</v>
      </c>
      <c r="C28" s="30"/>
      <c r="D28" s="30"/>
      <c r="E28" s="25" t="e">
        <f>D28/C28*100</f>
        <v>#DIV/0!</v>
      </c>
    </row>
    <row r="29" spans="1:5" ht="27" customHeight="1">
      <c r="A29" s="19" t="s">
        <v>64</v>
      </c>
      <c r="B29" s="6" t="s">
        <v>14</v>
      </c>
      <c r="C29" s="30">
        <f>C30+C31</f>
        <v>30.5</v>
      </c>
      <c r="D29" s="30">
        <f>D30+D31</f>
        <v>13.3</v>
      </c>
      <c r="E29" s="25">
        <f t="shared" si="0"/>
        <v>43.606557377049185</v>
      </c>
    </row>
    <row r="30" spans="1:5" ht="27" customHeight="1">
      <c r="A30" s="19" t="s">
        <v>15</v>
      </c>
      <c r="B30" s="6" t="s">
        <v>14</v>
      </c>
      <c r="C30" s="30">
        <v>30.5</v>
      </c>
      <c r="D30" s="30">
        <v>13.3</v>
      </c>
      <c r="E30" s="25">
        <f t="shared" si="0"/>
        <v>43.606557377049185</v>
      </c>
    </row>
    <row r="31" spans="1:5" ht="39.75" customHeight="1" hidden="1">
      <c r="A31" s="19" t="s">
        <v>98</v>
      </c>
      <c r="B31" s="6" t="s">
        <v>99</v>
      </c>
      <c r="C31" s="30">
        <v>0</v>
      </c>
      <c r="D31" s="30"/>
      <c r="E31" s="25" t="e">
        <f>D31/C31*100</f>
        <v>#DIV/0!</v>
      </c>
    </row>
    <row r="32" spans="1:5" ht="25.5">
      <c r="A32" s="19" t="s">
        <v>100</v>
      </c>
      <c r="B32" s="6" t="s">
        <v>93</v>
      </c>
      <c r="C32" s="31"/>
      <c r="D32" s="31">
        <v>0.1</v>
      </c>
      <c r="E32" s="25" t="e">
        <f>D32/C32*100</f>
        <v>#DIV/0!</v>
      </c>
    </row>
    <row r="33" spans="1:5" ht="12.75">
      <c r="A33" s="18" t="s">
        <v>65</v>
      </c>
      <c r="B33" s="5" t="s">
        <v>66</v>
      </c>
      <c r="C33" s="29">
        <f>C34+C35</f>
        <v>120.6</v>
      </c>
      <c r="D33" s="29">
        <f>D34+D35</f>
        <v>37.5</v>
      </c>
      <c r="E33" s="33">
        <f t="shared" si="0"/>
        <v>31.09452736318408</v>
      </c>
    </row>
    <row r="34" spans="1:5" ht="12.75">
      <c r="A34" s="19" t="s">
        <v>67</v>
      </c>
      <c r="B34" s="6" t="s">
        <v>66</v>
      </c>
      <c r="C34" s="30">
        <v>120.6</v>
      </c>
      <c r="D34" s="30">
        <v>37.5</v>
      </c>
      <c r="E34" s="25">
        <f>D34/C34*100</f>
        <v>31.09452736318408</v>
      </c>
    </row>
    <row r="35" spans="1:5" ht="25.5" hidden="1">
      <c r="A35" s="19" t="s">
        <v>101</v>
      </c>
      <c r="B35" s="6" t="s">
        <v>102</v>
      </c>
      <c r="C35" s="30"/>
      <c r="D35" s="30"/>
      <c r="E35" s="25"/>
    </row>
    <row r="36" spans="1:5" ht="16.5" customHeight="1">
      <c r="A36" s="18" t="s">
        <v>16</v>
      </c>
      <c r="B36" s="5" t="s">
        <v>17</v>
      </c>
      <c r="C36" s="29">
        <f>C37+C39</f>
        <v>2382.2000000000003</v>
      </c>
      <c r="D36" s="29">
        <f>D37+D39</f>
        <v>334.09999999999997</v>
      </c>
      <c r="E36" s="33">
        <f t="shared" si="0"/>
        <v>14.02485097808748</v>
      </c>
    </row>
    <row r="37" spans="1:5" ht="16.5" customHeight="1">
      <c r="A37" s="18" t="s">
        <v>18</v>
      </c>
      <c r="B37" s="5" t="s">
        <v>19</v>
      </c>
      <c r="C37" s="29">
        <f>C38</f>
        <v>165.4</v>
      </c>
      <c r="D37" s="29">
        <f>D38</f>
        <v>2.3</v>
      </c>
      <c r="E37" s="33">
        <f t="shared" si="0"/>
        <v>1.3905683192261182</v>
      </c>
    </row>
    <row r="38" spans="1:5" ht="38.25">
      <c r="A38" s="17" t="s">
        <v>20</v>
      </c>
      <c r="B38" s="7" t="s">
        <v>21</v>
      </c>
      <c r="C38" s="30">
        <v>165.4</v>
      </c>
      <c r="D38" s="30">
        <v>2.3</v>
      </c>
      <c r="E38" s="25">
        <f t="shared" si="0"/>
        <v>1.3905683192261182</v>
      </c>
    </row>
    <row r="39" spans="1:5" ht="12.75">
      <c r="A39" s="16" t="s">
        <v>22</v>
      </c>
      <c r="B39" s="5" t="s">
        <v>23</v>
      </c>
      <c r="C39" s="29">
        <f>C40+C42</f>
        <v>2216.8</v>
      </c>
      <c r="D39" s="29">
        <f>D40+D42</f>
        <v>331.79999999999995</v>
      </c>
      <c r="E39" s="33">
        <f t="shared" si="0"/>
        <v>14.967520750631538</v>
      </c>
    </row>
    <row r="40" spans="1:5" ht="12.75">
      <c r="A40" s="17" t="s">
        <v>24</v>
      </c>
      <c r="B40" s="6" t="s">
        <v>151</v>
      </c>
      <c r="C40" s="30">
        <f>C41</f>
        <v>342.9</v>
      </c>
      <c r="D40" s="30">
        <f>D41</f>
        <v>235.2</v>
      </c>
      <c r="E40" s="25">
        <f t="shared" si="0"/>
        <v>68.59142607174104</v>
      </c>
    </row>
    <row r="41" spans="1:5" ht="25.5">
      <c r="A41" s="17" t="s">
        <v>25</v>
      </c>
      <c r="B41" s="6" t="s">
        <v>153</v>
      </c>
      <c r="C41" s="30">
        <v>342.9</v>
      </c>
      <c r="D41" s="30">
        <v>235.2</v>
      </c>
      <c r="E41" s="25">
        <f t="shared" si="0"/>
        <v>68.59142607174104</v>
      </c>
    </row>
    <row r="42" spans="1:5" ht="12.75">
      <c r="A42" s="17" t="s">
        <v>26</v>
      </c>
      <c r="B42" s="6" t="s">
        <v>152</v>
      </c>
      <c r="C42" s="30">
        <f>C43</f>
        <v>1873.9</v>
      </c>
      <c r="D42" s="30">
        <f>D43</f>
        <v>96.6</v>
      </c>
      <c r="E42" s="25">
        <f t="shared" si="0"/>
        <v>5.1550242809114675</v>
      </c>
    </row>
    <row r="43" spans="1:5" ht="25.5">
      <c r="A43" s="17" t="s">
        <v>27</v>
      </c>
      <c r="B43" s="6" t="s">
        <v>154</v>
      </c>
      <c r="C43" s="30">
        <v>1873.9</v>
      </c>
      <c r="D43" s="30">
        <v>96.6</v>
      </c>
      <c r="E43" s="25">
        <f t="shared" si="0"/>
        <v>5.1550242809114675</v>
      </c>
    </row>
    <row r="44" spans="1:5" ht="12.75">
      <c r="A44" s="16" t="s">
        <v>28</v>
      </c>
      <c r="B44" s="5" t="s">
        <v>29</v>
      </c>
      <c r="C44" s="29">
        <f>C45</f>
        <v>6.8</v>
      </c>
      <c r="D44" s="29">
        <f>D45</f>
        <v>0.2</v>
      </c>
      <c r="E44" s="33">
        <f t="shared" si="0"/>
        <v>2.9411764705882355</v>
      </c>
    </row>
    <row r="45" spans="1:5" ht="42" customHeight="1">
      <c r="A45" s="16" t="s">
        <v>30</v>
      </c>
      <c r="B45" s="5" t="s">
        <v>31</v>
      </c>
      <c r="C45" s="29">
        <f>C46</f>
        <v>6.8</v>
      </c>
      <c r="D45" s="29">
        <f>D46</f>
        <v>0.2</v>
      </c>
      <c r="E45" s="33">
        <f t="shared" si="0"/>
        <v>2.9411764705882355</v>
      </c>
    </row>
    <row r="46" spans="1:5" ht="54" customHeight="1">
      <c r="A46" s="17" t="s">
        <v>32</v>
      </c>
      <c r="B46" s="6" t="s">
        <v>33</v>
      </c>
      <c r="C46" s="30">
        <v>6.8</v>
      </c>
      <c r="D46" s="30">
        <v>0.2</v>
      </c>
      <c r="E46" s="25">
        <f t="shared" si="0"/>
        <v>2.9411764705882355</v>
      </c>
    </row>
    <row r="47" spans="1:5" ht="39.75" customHeight="1">
      <c r="A47" s="16" t="s">
        <v>34</v>
      </c>
      <c r="B47" s="8" t="s">
        <v>35</v>
      </c>
      <c r="C47" s="29">
        <f>C48</f>
        <v>384.4</v>
      </c>
      <c r="D47" s="29">
        <f>D48</f>
        <v>107.5</v>
      </c>
      <c r="E47" s="33">
        <f t="shared" si="0"/>
        <v>27.96566077003122</v>
      </c>
    </row>
    <row r="48" spans="1:5" ht="66" customHeight="1">
      <c r="A48" s="16" t="s">
        <v>36</v>
      </c>
      <c r="B48" s="8" t="s">
        <v>37</v>
      </c>
      <c r="C48" s="29">
        <f>C49</f>
        <v>384.4</v>
      </c>
      <c r="D48" s="29">
        <f>D49</f>
        <v>107.5</v>
      </c>
      <c r="E48" s="33">
        <f t="shared" si="0"/>
        <v>27.96566077003122</v>
      </c>
    </row>
    <row r="49" spans="1:5" ht="64.5" customHeight="1">
      <c r="A49" s="17" t="s">
        <v>68</v>
      </c>
      <c r="B49" s="15" t="s">
        <v>69</v>
      </c>
      <c r="C49" s="30">
        <f>C50</f>
        <v>384.4</v>
      </c>
      <c r="D49" s="30">
        <f>D50</f>
        <v>107.5</v>
      </c>
      <c r="E49" s="25">
        <f t="shared" si="0"/>
        <v>27.96566077003122</v>
      </c>
    </row>
    <row r="50" spans="1:5" ht="53.25" customHeight="1">
      <c r="A50" s="17" t="s">
        <v>71</v>
      </c>
      <c r="B50" s="7" t="s">
        <v>70</v>
      </c>
      <c r="C50" s="30">
        <v>384.4</v>
      </c>
      <c r="D50" s="30">
        <v>107.5</v>
      </c>
      <c r="E50" s="25">
        <f t="shared" si="0"/>
        <v>27.96566077003122</v>
      </c>
    </row>
    <row r="51" spans="1:5" ht="25.5">
      <c r="A51" s="3" t="s">
        <v>38</v>
      </c>
      <c r="B51" s="8" t="s">
        <v>39</v>
      </c>
      <c r="C51" s="29">
        <f>C52+C55</f>
        <v>388</v>
      </c>
      <c r="D51" s="29">
        <f>D52+D55</f>
        <v>0</v>
      </c>
      <c r="E51" s="33">
        <f t="shared" si="0"/>
        <v>0</v>
      </c>
    </row>
    <row r="52" spans="1:5" ht="63.75" hidden="1">
      <c r="A52" s="3" t="s">
        <v>80</v>
      </c>
      <c r="B52" s="8" t="s">
        <v>81</v>
      </c>
      <c r="C52" s="29">
        <f>C53</f>
        <v>0</v>
      </c>
      <c r="D52" s="29">
        <f>D53</f>
        <v>0</v>
      </c>
      <c r="E52" s="33" t="e">
        <f t="shared" si="0"/>
        <v>#DIV/0!</v>
      </c>
    </row>
    <row r="53" spans="1:5" ht="66.75" customHeight="1" hidden="1">
      <c r="A53" s="17" t="s">
        <v>82</v>
      </c>
      <c r="B53" s="7" t="s">
        <v>83</v>
      </c>
      <c r="C53" s="30">
        <f>C54</f>
        <v>0</v>
      </c>
      <c r="D53" s="30">
        <f>D54</f>
        <v>0</v>
      </c>
      <c r="E53" s="25" t="e">
        <f t="shared" si="0"/>
        <v>#DIV/0!</v>
      </c>
    </row>
    <row r="54" spans="1:5" ht="70.5" customHeight="1" hidden="1">
      <c r="A54" s="17" t="s">
        <v>84</v>
      </c>
      <c r="B54" s="7" t="s">
        <v>85</v>
      </c>
      <c r="C54" s="30"/>
      <c r="D54" s="30"/>
      <c r="E54" s="25" t="e">
        <f t="shared" si="0"/>
        <v>#DIV/0!</v>
      </c>
    </row>
    <row r="55" spans="1:5" ht="38.25">
      <c r="A55" s="3" t="s">
        <v>40</v>
      </c>
      <c r="B55" s="8" t="s">
        <v>41</v>
      </c>
      <c r="C55" s="29">
        <f>C56</f>
        <v>388</v>
      </c>
      <c r="D55" s="29">
        <f>D56</f>
        <v>0</v>
      </c>
      <c r="E55" s="33">
        <f t="shared" si="0"/>
        <v>0</v>
      </c>
    </row>
    <row r="56" spans="1:5" ht="38.25">
      <c r="A56" s="17" t="s">
        <v>86</v>
      </c>
      <c r="B56" s="7" t="s">
        <v>87</v>
      </c>
      <c r="C56" s="30">
        <f>C57</f>
        <v>388</v>
      </c>
      <c r="D56" s="30">
        <f>D57</f>
        <v>0</v>
      </c>
      <c r="E56" s="25">
        <f t="shared" si="0"/>
        <v>0</v>
      </c>
    </row>
    <row r="57" spans="1:5" ht="38.25">
      <c r="A57" s="17" t="s">
        <v>88</v>
      </c>
      <c r="B57" s="7" t="s">
        <v>89</v>
      </c>
      <c r="C57" s="30">
        <v>388</v>
      </c>
      <c r="D57" s="30"/>
      <c r="E57" s="25">
        <f t="shared" si="0"/>
        <v>0</v>
      </c>
    </row>
    <row r="58" spans="1:5" ht="12.75">
      <c r="A58" s="16" t="s">
        <v>103</v>
      </c>
      <c r="B58" s="8" t="s">
        <v>104</v>
      </c>
      <c r="C58" s="29">
        <f>C59</f>
        <v>6.7</v>
      </c>
      <c r="D58" s="29">
        <f>D59</f>
        <v>0</v>
      </c>
      <c r="E58" s="25">
        <f t="shared" si="0"/>
        <v>0</v>
      </c>
    </row>
    <row r="59" spans="1:5" ht="38.25">
      <c r="A59" s="16" t="s">
        <v>105</v>
      </c>
      <c r="B59" s="8" t="s">
        <v>107</v>
      </c>
      <c r="C59" s="29">
        <f>C60</f>
        <v>6.7</v>
      </c>
      <c r="D59" s="29">
        <f>D60</f>
        <v>0</v>
      </c>
      <c r="E59" s="25">
        <f t="shared" si="0"/>
        <v>0</v>
      </c>
    </row>
    <row r="60" spans="1:5" ht="38.25">
      <c r="A60" s="17" t="s">
        <v>106</v>
      </c>
      <c r="B60" s="7" t="s">
        <v>108</v>
      </c>
      <c r="C60" s="30">
        <v>6.7</v>
      </c>
      <c r="D60" s="30"/>
      <c r="E60" s="25">
        <f t="shared" si="0"/>
        <v>0</v>
      </c>
    </row>
    <row r="61" spans="1:5" ht="12.75">
      <c r="A61" s="16" t="s">
        <v>42</v>
      </c>
      <c r="B61" s="10" t="s">
        <v>43</v>
      </c>
      <c r="C61" s="29">
        <f>C62</f>
        <v>4936.7</v>
      </c>
      <c r="D61" s="29">
        <f>D62</f>
        <v>998.4</v>
      </c>
      <c r="E61" s="33">
        <f t="shared" si="0"/>
        <v>20.224036299552335</v>
      </c>
    </row>
    <row r="62" spans="1:5" ht="25.5">
      <c r="A62" s="16" t="s">
        <v>44</v>
      </c>
      <c r="B62" s="11" t="s">
        <v>45</v>
      </c>
      <c r="C62" s="29">
        <f>C63+C66+C71</f>
        <v>4936.7</v>
      </c>
      <c r="D62" s="29">
        <f>D63+D66+D71</f>
        <v>998.4</v>
      </c>
      <c r="E62" s="33">
        <f t="shared" si="0"/>
        <v>20.224036299552335</v>
      </c>
    </row>
    <row r="63" spans="1:5" ht="30" customHeight="1">
      <c r="A63" s="16" t="s">
        <v>46</v>
      </c>
      <c r="B63" s="11" t="s">
        <v>47</v>
      </c>
      <c r="C63" s="29">
        <f>C64</f>
        <v>4771.8</v>
      </c>
      <c r="D63" s="29">
        <f>D64</f>
        <v>850</v>
      </c>
      <c r="E63" s="33">
        <f t="shared" si="0"/>
        <v>17.81298461796387</v>
      </c>
    </row>
    <row r="64" spans="1:5" ht="18" customHeight="1">
      <c r="A64" s="17" t="s">
        <v>48</v>
      </c>
      <c r="B64" s="12" t="s">
        <v>49</v>
      </c>
      <c r="C64" s="31">
        <f>C65</f>
        <v>4771.8</v>
      </c>
      <c r="D64" s="31">
        <f>D65</f>
        <v>850</v>
      </c>
      <c r="E64" s="25">
        <f t="shared" si="0"/>
        <v>17.81298461796387</v>
      </c>
    </row>
    <row r="65" spans="1:5" ht="26.25" customHeight="1">
      <c r="A65" s="17" t="s">
        <v>50</v>
      </c>
      <c r="B65" s="12" t="s">
        <v>51</v>
      </c>
      <c r="C65" s="31">
        <v>4771.8</v>
      </c>
      <c r="D65" s="31">
        <v>850</v>
      </c>
      <c r="E65" s="25">
        <f t="shared" si="0"/>
        <v>17.81298461796387</v>
      </c>
    </row>
    <row r="66" spans="1:5" ht="25.5">
      <c r="A66" s="16" t="s">
        <v>52</v>
      </c>
      <c r="B66" s="8" t="s">
        <v>53</v>
      </c>
      <c r="C66" s="29">
        <f>C67+C69</f>
        <v>164.89999999999998</v>
      </c>
      <c r="D66" s="29">
        <f>D67+D69</f>
        <v>148.39999999999998</v>
      </c>
      <c r="E66" s="33">
        <f t="shared" si="0"/>
        <v>89.99393571861735</v>
      </c>
    </row>
    <row r="67" spans="1:5" ht="29.25" customHeight="1">
      <c r="A67" s="17" t="s">
        <v>54</v>
      </c>
      <c r="B67" s="9" t="s">
        <v>55</v>
      </c>
      <c r="C67" s="31">
        <f>C68</f>
        <v>164.7</v>
      </c>
      <c r="D67" s="31">
        <f>D68</f>
        <v>148.2</v>
      </c>
      <c r="E67" s="25">
        <f t="shared" si="0"/>
        <v>89.98178506375227</v>
      </c>
    </row>
    <row r="68" spans="1:5" ht="38.25">
      <c r="A68" s="17" t="s">
        <v>56</v>
      </c>
      <c r="B68" s="12" t="s">
        <v>57</v>
      </c>
      <c r="C68" s="31">
        <v>164.7</v>
      </c>
      <c r="D68" s="31">
        <v>148.2</v>
      </c>
      <c r="E68" s="25">
        <f t="shared" si="0"/>
        <v>89.98178506375227</v>
      </c>
    </row>
    <row r="69" spans="1:5" ht="25.5">
      <c r="A69" s="20" t="s">
        <v>58</v>
      </c>
      <c r="B69" s="11" t="s">
        <v>59</v>
      </c>
      <c r="C69" s="32">
        <f>C70</f>
        <v>0.2</v>
      </c>
      <c r="D69" s="32">
        <f>D70</f>
        <v>0.2</v>
      </c>
      <c r="E69" s="25">
        <f t="shared" si="0"/>
        <v>100</v>
      </c>
    </row>
    <row r="70" spans="1:5" ht="25.5">
      <c r="A70" s="17" t="s">
        <v>60</v>
      </c>
      <c r="B70" s="13" t="s">
        <v>61</v>
      </c>
      <c r="C70" s="31">
        <v>0.2</v>
      </c>
      <c r="D70" s="31">
        <v>0.2</v>
      </c>
      <c r="E70" s="25">
        <f t="shared" si="0"/>
        <v>100</v>
      </c>
    </row>
    <row r="71" spans="1:5" ht="12.75" hidden="1">
      <c r="A71" s="16" t="s">
        <v>72</v>
      </c>
      <c r="B71" s="8" t="s">
        <v>73</v>
      </c>
      <c r="C71" s="29">
        <f>C72</f>
        <v>0</v>
      </c>
      <c r="D71" s="29">
        <f>D72</f>
        <v>0</v>
      </c>
      <c r="E71" s="25" t="e">
        <f t="shared" si="0"/>
        <v>#DIV/0!</v>
      </c>
    </row>
    <row r="72" spans="1:5" ht="29.25" customHeight="1" hidden="1">
      <c r="A72" s="17" t="s">
        <v>74</v>
      </c>
      <c r="B72" s="9" t="s">
        <v>75</v>
      </c>
      <c r="C72" s="31"/>
      <c r="D72" s="31"/>
      <c r="E72" s="25" t="e">
        <f t="shared" si="0"/>
        <v>#DIV/0!</v>
      </c>
    </row>
    <row r="73" spans="1:5" ht="25.5" hidden="1">
      <c r="A73" s="17" t="s">
        <v>76</v>
      </c>
      <c r="B73" s="9" t="s">
        <v>77</v>
      </c>
      <c r="C73" s="31"/>
      <c r="D73" s="31"/>
      <c r="E73" s="25" t="e">
        <f t="shared" si="0"/>
        <v>#DIV/0!</v>
      </c>
    </row>
    <row r="74" spans="1:5" ht="12.75">
      <c r="A74" s="14"/>
      <c r="B74" s="10" t="s">
        <v>62</v>
      </c>
      <c r="C74" s="29">
        <f>C12+C61</f>
        <v>10600.3</v>
      </c>
      <c r="D74" s="29">
        <f>D12+D61</f>
        <v>2069.6</v>
      </c>
      <c r="E74" s="33">
        <f t="shared" si="0"/>
        <v>19.52397573653576</v>
      </c>
    </row>
    <row r="75" spans="1:5" ht="14.25" customHeight="1">
      <c r="A75" s="51"/>
      <c r="B75" s="52" t="s">
        <v>134</v>
      </c>
      <c r="C75" s="29"/>
      <c r="D75" s="29"/>
      <c r="E75" s="33"/>
    </row>
    <row r="76" spans="1:5" ht="12.75">
      <c r="A76" s="1"/>
      <c r="B76" s="36" t="s">
        <v>111</v>
      </c>
      <c r="C76" s="44">
        <f>C77+C79+C81+C78+C80</f>
        <v>4674.799999999999</v>
      </c>
      <c r="D76" s="44">
        <f>D77+D79+D81+D78+D80</f>
        <v>816.7</v>
      </c>
      <c r="E76" s="45">
        <f>D76/C76*100</f>
        <v>17.47026610764097</v>
      </c>
    </row>
    <row r="77" spans="1:5" ht="25.5">
      <c r="A77" s="1"/>
      <c r="B77" s="39" t="s">
        <v>112</v>
      </c>
      <c r="C77" s="47">
        <v>843.9</v>
      </c>
      <c r="D77" s="47">
        <v>133.4</v>
      </c>
      <c r="E77" s="50">
        <f aca="true" t="shared" si="1" ref="E77:E85">D77/C77*100</f>
        <v>15.807560137457047</v>
      </c>
    </row>
    <row r="78" spans="2:5" ht="38.25">
      <c r="B78" s="40" t="s">
        <v>113</v>
      </c>
      <c r="C78" s="47">
        <v>46.7</v>
      </c>
      <c r="D78" s="47">
        <v>8.6</v>
      </c>
      <c r="E78" s="50">
        <f t="shared" si="1"/>
        <v>18.415417558886507</v>
      </c>
    </row>
    <row r="79" spans="2:5" ht="38.25">
      <c r="B79" s="40" t="s">
        <v>114</v>
      </c>
      <c r="C79" s="47">
        <v>3616</v>
      </c>
      <c r="D79" s="47">
        <v>646.1</v>
      </c>
      <c r="E79" s="50">
        <f t="shared" si="1"/>
        <v>17.867809734513273</v>
      </c>
    </row>
    <row r="80" spans="2:5" ht="12.75">
      <c r="B80" s="53" t="s">
        <v>115</v>
      </c>
      <c r="C80" s="49">
        <v>10</v>
      </c>
      <c r="D80" s="49">
        <v>0</v>
      </c>
      <c r="E80" s="50">
        <f t="shared" si="1"/>
        <v>0</v>
      </c>
    </row>
    <row r="81" spans="2:5" ht="12.75">
      <c r="B81" s="53" t="s">
        <v>116</v>
      </c>
      <c r="C81" s="49">
        <v>158.2</v>
      </c>
      <c r="D81" s="49">
        <v>28.6</v>
      </c>
      <c r="E81" s="50">
        <f t="shared" si="1"/>
        <v>18.07838179519596</v>
      </c>
    </row>
    <row r="82" spans="2:5" ht="12.75">
      <c r="B82" s="37" t="s">
        <v>117</v>
      </c>
      <c r="C82" s="44">
        <f>C83</f>
        <v>164.7</v>
      </c>
      <c r="D82" s="44">
        <f>D83</f>
        <v>27.9</v>
      </c>
      <c r="E82" s="45">
        <f t="shared" si="1"/>
        <v>16.939890710382514</v>
      </c>
    </row>
    <row r="83" spans="2:5" ht="12.75">
      <c r="B83" s="37" t="s">
        <v>118</v>
      </c>
      <c r="C83" s="44">
        <v>164.7</v>
      </c>
      <c r="D83" s="44">
        <v>27.9</v>
      </c>
      <c r="E83" s="45">
        <f t="shared" si="1"/>
        <v>16.939890710382514</v>
      </c>
    </row>
    <row r="84" spans="2:5" ht="25.5">
      <c r="B84" s="36" t="s">
        <v>119</v>
      </c>
      <c r="C84" s="44">
        <f>C85+C86+C87</f>
        <v>267.8</v>
      </c>
      <c r="D84" s="44">
        <f>D85+D86+D87</f>
        <v>50.5</v>
      </c>
      <c r="E84" s="45">
        <f t="shared" si="1"/>
        <v>18.85735623599701</v>
      </c>
    </row>
    <row r="85" spans="2:5" ht="25.5">
      <c r="B85" s="38" t="s">
        <v>120</v>
      </c>
      <c r="C85" s="44">
        <v>264.5</v>
      </c>
      <c r="D85" s="44">
        <v>49.2</v>
      </c>
      <c r="E85" s="45">
        <f t="shared" si="1"/>
        <v>18.60113421550095</v>
      </c>
    </row>
    <row r="86" spans="2:5" ht="12.75">
      <c r="B86" s="38" t="s">
        <v>155</v>
      </c>
      <c r="C86" s="44">
        <v>1.3</v>
      </c>
      <c r="D86" s="44">
        <v>1.3</v>
      </c>
      <c r="E86" s="45">
        <f aca="true" t="shared" si="2" ref="E86:E94">D86/C86*100</f>
        <v>100</v>
      </c>
    </row>
    <row r="87" spans="2:5" ht="25.5">
      <c r="B87" s="38" t="s">
        <v>121</v>
      </c>
      <c r="C87" s="44">
        <v>2</v>
      </c>
      <c r="D87" s="44"/>
      <c r="E87" s="45">
        <f>D87/C87*100</f>
        <v>0</v>
      </c>
    </row>
    <row r="88" spans="2:5" ht="12.75">
      <c r="B88" s="36" t="s">
        <v>122</v>
      </c>
      <c r="C88" s="44">
        <f>C90+C91+C89</f>
        <v>1444.4</v>
      </c>
      <c r="D88" s="44">
        <f>D90+D89</f>
        <v>100</v>
      </c>
      <c r="E88" s="45">
        <f t="shared" si="2"/>
        <v>6.9232899473829965</v>
      </c>
    </row>
    <row r="89" spans="2:5" ht="12.75" hidden="1">
      <c r="B89" s="38" t="s">
        <v>135</v>
      </c>
      <c r="C89" s="44"/>
      <c r="D89" s="44"/>
      <c r="E89" s="45" t="e">
        <f t="shared" si="2"/>
        <v>#DIV/0!</v>
      </c>
    </row>
    <row r="90" spans="2:5" ht="12.75">
      <c r="B90" s="38" t="s">
        <v>123</v>
      </c>
      <c r="C90" s="44">
        <v>1444.4</v>
      </c>
      <c r="D90" s="44">
        <v>100</v>
      </c>
      <c r="E90" s="45">
        <f t="shared" si="2"/>
        <v>6.9232899473829965</v>
      </c>
    </row>
    <row r="91" spans="2:5" ht="12.75" hidden="1">
      <c r="B91" s="41" t="s">
        <v>124</v>
      </c>
      <c r="C91" s="46"/>
      <c r="D91" s="46">
        <v>0</v>
      </c>
      <c r="E91" s="45" t="e">
        <f t="shared" si="2"/>
        <v>#DIV/0!</v>
      </c>
    </row>
    <row r="92" spans="2:5" ht="12.75">
      <c r="B92" s="36" t="s">
        <v>125</v>
      </c>
      <c r="C92" s="44">
        <f>C94+C93</f>
        <v>1154.3</v>
      </c>
      <c r="D92" s="44">
        <f>D94+D93</f>
        <v>123.6</v>
      </c>
      <c r="E92" s="45">
        <f t="shared" si="2"/>
        <v>10.707788269947153</v>
      </c>
    </row>
    <row r="93" spans="2:5" ht="12.75">
      <c r="B93" s="38" t="s">
        <v>126</v>
      </c>
      <c r="C93" s="44">
        <v>164.3</v>
      </c>
      <c r="D93" s="44"/>
      <c r="E93" s="45">
        <f t="shared" si="2"/>
        <v>0</v>
      </c>
    </row>
    <row r="94" spans="2:5" ht="12.75">
      <c r="B94" s="38" t="s">
        <v>127</v>
      </c>
      <c r="C94" s="44">
        <v>990</v>
      </c>
      <c r="D94" s="44">
        <v>123.6</v>
      </c>
      <c r="E94" s="45">
        <f t="shared" si="2"/>
        <v>12.484848484848484</v>
      </c>
    </row>
    <row r="95" spans="2:5" ht="12.75">
      <c r="B95" s="36" t="s">
        <v>128</v>
      </c>
      <c r="C95" s="44">
        <f>C96</f>
        <v>3101.1</v>
      </c>
      <c r="D95" s="44">
        <f>D96</f>
        <v>579.9</v>
      </c>
      <c r="E95" s="45">
        <f aca="true" t="shared" si="3" ref="E95:E101">D95/C95*100</f>
        <v>18.699816194253653</v>
      </c>
    </row>
    <row r="96" spans="2:5" ht="12.75">
      <c r="B96" s="36" t="s">
        <v>129</v>
      </c>
      <c r="C96" s="44">
        <v>3101.1</v>
      </c>
      <c r="D96" s="44">
        <v>579.9</v>
      </c>
      <c r="E96" s="45">
        <f t="shared" si="3"/>
        <v>18.699816194253653</v>
      </c>
    </row>
    <row r="97" spans="2:5" ht="12.75">
      <c r="B97" s="36" t="s">
        <v>130</v>
      </c>
      <c r="C97" s="44">
        <f>C98</f>
        <v>40.5</v>
      </c>
      <c r="D97" s="44">
        <f>D98</f>
        <v>7.6</v>
      </c>
      <c r="E97" s="45">
        <f t="shared" si="3"/>
        <v>18.76543209876543</v>
      </c>
    </row>
    <row r="98" spans="2:5" ht="12.75">
      <c r="B98" s="38" t="s">
        <v>131</v>
      </c>
      <c r="C98" s="44">
        <v>40.5</v>
      </c>
      <c r="D98" s="44">
        <v>7.6</v>
      </c>
      <c r="E98" s="45">
        <f t="shared" si="3"/>
        <v>18.76543209876543</v>
      </c>
    </row>
    <row r="99" spans="2:5" ht="25.5" hidden="1">
      <c r="B99" s="43" t="s">
        <v>136</v>
      </c>
      <c r="C99" s="44">
        <f>C100</f>
        <v>0</v>
      </c>
      <c r="D99" s="44">
        <f>D100+D108</f>
        <v>0</v>
      </c>
      <c r="E99" s="45" t="e">
        <f t="shared" si="3"/>
        <v>#DIV/0!</v>
      </c>
    </row>
    <row r="100" spans="2:5" ht="14.25" customHeight="1" hidden="1">
      <c r="B100" s="43" t="s">
        <v>132</v>
      </c>
      <c r="C100" s="44"/>
      <c r="D100" s="44">
        <v>0</v>
      </c>
      <c r="E100" s="45" t="e">
        <f t="shared" si="3"/>
        <v>#DIV/0!</v>
      </c>
    </row>
    <row r="101" spans="2:5" ht="12.75">
      <c r="B101" s="42" t="s">
        <v>133</v>
      </c>
      <c r="C101" s="48">
        <f>C76+C82+C84+++C88+++C92++C95+++C97+C99</f>
        <v>10847.599999999999</v>
      </c>
      <c r="D101" s="48">
        <f>D76+D82+D84+++D88+++D92++D95+++D97</f>
        <v>1706.1999999999998</v>
      </c>
      <c r="E101" s="54">
        <f t="shared" si="3"/>
        <v>15.72882480917438</v>
      </c>
    </row>
    <row r="102" spans="2:5" ht="12.75">
      <c r="B102" s="55" t="s">
        <v>137</v>
      </c>
      <c r="C102" s="56">
        <f>C74-C101</f>
        <v>-247.29999999999927</v>
      </c>
      <c r="D102" s="56">
        <f>D74-D101</f>
        <v>363.4000000000001</v>
      </c>
      <c r="E102" s="45"/>
    </row>
  </sheetData>
  <sheetProtection selectLockedCells="1" selectUnlockedCells="1"/>
  <mergeCells count="7">
    <mergeCell ref="B7:E7"/>
    <mergeCell ref="C2:E2"/>
    <mergeCell ref="D1:E1"/>
    <mergeCell ref="C3:E3"/>
    <mergeCell ref="C4:E4"/>
    <mergeCell ref="A6:E6"/>
    <mergeCell ref="B5:C5"/>
  </mergeCells>
  <printOptions/>
  <pageMargins left="0.6692913385826772" right="0.4330708661417323" top="0.31496062992125984" bottom="0.6692913385826772" header="0.5118110236220472" footer="0.5118110236220472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2013-11-16T08:10:05Z</cp:lastPrinted>
  <dcterms:modified xsi:type="dcterms:W3CDTF">2015-05-11T10:12:21Z</dcterms:modified>
  <cp:category/>
  <cp:version/>
  <cp:contentType/>
  <cp:contentStatus/>
</cp:coreProperties>
</file>