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<sst xmlns="http://schemas.openxmlformats.org/spreadsheetml/2006/main" count="173" uniqueCount="156">
  <si>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</si>
  <si>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</si>
  <si>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</si>
  <si>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</si>
  <si>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</si>
  <si>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</si>
  <si>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</si>
  <si>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</si>
  <si>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</si>
  <si>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</si>
  <si>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</si>
  <si>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</si>
  <si>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</si>
  <si>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</si>
  <si>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</si>
  <si>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</si>
  <si>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</si>
  <si>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</si>
  <si>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</si>
  <si>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</si>
  <si>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</si>
  <si>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</si>
  <si>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</si>
  <si>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</si>
  <si>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</si>
  <si>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</si>
  <si>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</si>
  <si>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</si>
  <si>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</si>
  <si>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</si>
  <si>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</si>
  <si>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</si>
  <si>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</si>
  <si>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</si>
  <si>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</si>
  <si>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</si>
  <si>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</si>
  <si>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</si>
  <si>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</si>
  <si>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</si>
  <si>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</si>
  <si>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</si>
  <si>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</si>
  <si>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</si>
  <si>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</si>
  <si>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</si>
  <si>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</si>
  <si>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</si>
  <si>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</si>
  <si>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</si>
  <si>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</si>
  <si>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</si>
  <si>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</si>
  <si>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</si>
  <si>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</si>
  <si>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</si>
  <si>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</si>
  <si>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</si>
  <si>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</si>
  <si>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</si>
  <si>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</si>
  <si>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</si>
  <si>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1 05 01010 01 0000 110</t>
  </si>
  <si>
    <t>1 05 01020 01 0000 110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</si>
  <si>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</si>
  <si>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</si>
  <si>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</si>
  <si>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</si>
  <si>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</si>
  <si>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</si>
  <si>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</si>
  <si>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</si>
  <si>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</si>
  <si>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</si>
  <si>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</si>
  <si>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</si>
  <si>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</si>
  <si>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1 01 02010 01 0000 110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</si>
  <si>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</si>
  <si>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</si>
  <si>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</si>
  <si>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</si>
  <si>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</si>
  <si>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</si>
  <si>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</si>
  <si>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</si>
  <si>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</si>
  <si>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</si>
  <si>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</si>
  <si>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Михайловского сельского поселения</t>
  </si>
  <si>
    <t>Наименование показателей</t>
  </si>
  <si>
    <t>Минимальный налог, зачисляемый в бюджеты субъектов Российской Федерации</t>
  </si>
  <si>
    <t>1 01 02020 01 0000 110</t>
  </si>
  <si>
    <t>1 01 02030 01 0000 110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</si>
  <si>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</si>
  <si>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</si>
  <si>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</si>
  <si>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</si>
  <si>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</si>
  <si>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1 05 03020 01 0000 110</t>
  </si>
  <si>
    <t>Единый сельскохозяйственный налог (за налоговые периоды, истекшие до 1 января 2011 года)</t>
  </si>
  <si>
    <t> 1 16 00000 00 0000 000</t>
  </si>
  <si>
    <t>ШТРАФЫ, САНКЦИИ, ВОЗМЕЩЕНИЕ УЩЕРБА</t>
  </si>
  <si>
    <t>1 16 51000 02 0000 140</t>
  </si>
  <si>
    <t>1 16 51040 02 0000 140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</si>
  <si>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</si>
  <si>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</si>
  <si>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</si>
  <si>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</si>
  <si>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</si>
  <si>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</si>
  <si>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</si>
  <si>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</si>
  <si>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</si>
  <si>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</si>
  <si>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</si>
  <si>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</si>
  <si>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</si>
  <si>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</si>
  <si>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</si>
  <si>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</si>
  <si>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</si>
  <si>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 И СПОРТ</t>
  </si>
  <si>
    <t>Массовый спорт</t>
  </si>
  <si>
    <t>ИТОГО:</t>
  </si>
  <si>
    <t>Водное хозяйство</t>
  </si>
  <si>
    <t xml:space="preserve">Приложение 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</si>
  <si>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</si>
  <si>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</si>
  <si>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</si>
  <si>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</si>
  <si>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</si>
  <si>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</si>
  <si>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НЕНАЛОГОВЫЕ ДОХОДЫ</t>
  </si>
  <si>
    <t>Прочие неналоговые доходы</t>
  </si>
  <si>
    <t>Прочие неналоговы доходы бюджетов поселений</t>
  </si>
  <si>
    <t>Дотации бюджетам сельских поселений на выравнивание бюджетной обеспеченности</t>
  </si>
  <si>
    <t>СОЦИАЛЬНАЯ ПОЛИТИКА</t>
  </si>
  <si>
    <t>Пенсионное обеспечение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</si>
  <si>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</si>
  <si>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лиц. занимающихся частной практикой в соответствии со статьей 227 Налогового кодекса Российской Федерации</t>
  </si>
  <si>
    <t>Жилищное хозяйство</t>
  </si>
  <si>
    <t>ИНФОРМАЦИЯ</t>
  </si>
  <si>
    <t xml:space="preserve">об исполнении бюджета  Михайловского сельского поселения Тацинского района </t>
  </si>
  <si>
    <t>1.Доходы бюджета</t>
  </si>
  <si>
    <t xml:space="preserve">Утвержденные бюджетные назначения </t>
  </si>
  <si>
    <t>Исполнено</t>
  </si>
  <si>
    <t>Процент исполнения</t>
  </si>
  <si>
    <t>2. Расходы бюджета</t>
  </si>
  <si>
    <t>Результат исполнения бюджета (дефицит/профицит)</t>
  </si>
  <si>
    <t>3. Источники финансирования дефицита бюджета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</si>
  <si>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</si>
  <si>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</si>
  <si>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</si>
  <si>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t>от 16.07.2018 г. № 99</t>
  </si>
  <si>
    <t xml:space="preserve">за 1 полугодие 2018 г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</si>
</sst>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?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name val="Arial Cyr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172" fontId="12" fillId="33" borderId="13" xfId="0" applyNumberFormat="1" applyFont="1" applyFill="1" applyBorder="1" applyAlignment="1">
      <alignment horizontal="center" vertical="center" wrapText="1"/>
    </xf>
    <xf numFmtId="172" fontId="12" fillId="33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right" wrapText="1"/>
    </xf>
    <xf numFmtId="172" fontId="6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72" fontId="5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 vertical="center" wrapText="1"/>
    </xf>
    <xf numFmtId="172" fontId="12" fillId="33" borderId="12" xfId="0" applyNumberFormat="1" applyFont="1" applyFill="1" applyBorder="1" applyAlignment="1">
      <alignment horizontal="center" vertical="center" wrapText="1"/>
    </xf>
    <xf numFmtId="172" fontId="12" fillId="33" borderId="17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justify" vertical="center" wrapText="1"/>
      <protection/>
    </xf>
    <xf numFmtId="0" fontId="15" fillId="0" borderId="10" xfId="0" applyFont="1" applyFill="1" applyBorder="1" applyAlignment="1">
      <alignment horizontal="left" vertical="top" wrapText="1"/>
    </xf>
    <xf numFmtId="172" fontId="16" fillId="0" borderId="11" xfId="0" applyNumberFormat="1" applyFont="1" applyBorder="1" applyAlignment="1">
      <alignment/>
    </xf>
    <xf numFmtId="172" fontId="17" fillId="0" borderId="12" xfId="0" applyNumberFormat="1" applyFont="1" applyBorder="1" applyAlignment="1">
      <alignment horizontal="center" wrapText="1"/>
    </xf>
    <xf numFmtId="0" fontId="15" fillId="0" borderId="10" xfId="0" applyFont="1" applyFill="1" applyBorder="1" applyAlignment="1">
      <alignment horizontal="left" vertical="top" wrapText="1"/>
    </xf>
    <xf numFmtId="172" fontId="18" fillId="0" borderId="11" xfId="0" applyNumberFormat="1" applyFont="1" applyBorder="1" applyAlignment="1">
      <alignment/>
    </xf>
    <xf numFmtId="172" fontId="19" fillId="0" borderId="12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72" fontId="16" fillId="0" borderId="11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/>
    </xf>
    <xf numFmtId="172" fontId="16" fillId="0" borderId="19" xfId="0" applyNumberFormat="1" applyFont="1" applyBorder="1" applyAlignment="1">
      <alignment/>
    </xf>
    <xf numFmtId="0" fontId="15" fillId="0" borderId="20" xfId="0" applyFont="1" applyFill="1" applyBorder="1" applyAlignment="1">
      <alignment vertical="top" wrapText="1"/>
    </xf>
    <xf numFmtId="172" fontId="15" fillId="0" borderId="15" xfId="0" applyNumberFormat="1" applyFont="1" applyFill="1" applyBorder="1" applyAlignment="1">
      <alignment horizontal="right" wrapText="1"/>
    </xf>
    <xf numFmtId="172" fontId="23" fillId="0" borderId="12" xfId="0" applyNumberFormat="1" applyFont="1" applyBorder="1" applyAlignment="1">
      <alignment horizontal="center" wrapText="1"/>
    </xf>
    <xf numFmtId="0" fontId="20" fillId="0" borderId="20" xfId="0" applyFont="1" applyFill="1" applyBorder="1" applyAlignment="1">
      <alignment horizontal="left" vertical="top" wrapText="1"/>
    </xf>
    <xf numFmtId="172" fontId="20" fillId="0" borderId="15" xfId="0" applyNumberFormat="1" applyFont="1" applyFill="1" applyBorder="1" applyAlignment="1">
      <alignment horizontal="right" wrapText="1"/>
    </xf>
    <xf numFmtId="172" fontId="22" fillId="0" borderId="12" xfId="0" applyNumberFormat="1" applyFont="1" applyBorder="1" applyAlignment="1">
      <alignment horizontal="center" wrapText="1"/>
    </xf>
    <xf numFmtId="0" fontId="20" fillId="0" borderId="12" xfId="0" applyFont="1" applyFill="1" applyBorder="1" applyAlignment="1">
      <alignment/>
    </xf>
    <xf numFmtId="172" fontId="20" fillId="0" borderId="21" xfId="0" applyNumberFormat="1" applyFont="1" applyFill="1" applyBorder="1" applyAlignment="1">
      <alignment horizontal="right" wrapText="1"/>
    </xf>
    <xf numFmtId="0" fontId="15" fillId="0" borderId="20" xfId="0" applyFont="1" applyFill="1" applyBorder="1" applyAlignment="1">
      <alignment horizontal="left" vertical="top" wrapText="1"/>
    </xf>
    <xf numFmtId="49" fontId="15" fillId="0" borderId="20" xfId="0" applyNumberFormat="1" applyFont="1" applyFill="1" applyBorder="1" applyAlignment="1">
      <alignment vertical="top" wrapText="1"/>
    </xf>
    <xf numFmtId="49" fontId="23" fillId="0" borderId="20" xfId="0" applyNumberFormat="1" applyFont="1" applyFill="1" applyBorder="1" applyAlignment="1">
      <alignment vertical="top" wrapText="1"/>
    </xf>
    <xf numFmtId="172" fontId="23" fillId="0" borderId="15" xfId="0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wrapText="1"/>
    </xf>
    <xf numFmtId="0" fontId="15" fillId="0" borderId="22" xfId="0" applyFont="1" applyFill="1" applyBorder="1" applyAlignment="1">
      <alignment vertical="top" wrapText="1"/>
    </xf>
    <xf numFmtId="172" fontId="15" fillId="0" borderId="21" xfId="0" applyNumberFormat="1" applyFont="1" applyFill="1" applyBorder="1" applyAlignment="1">
      <alignment horizontal="right" wrapText="1"/>
    </xf>
    <xf numFmtId="172" fontId="23" fillId="0" borderId="23" xfId="0" applyNumberFormat="1" applyFont="1" applyBorder="1" applyAlignment="1">
      <alignment horizontal="center" wrapText="1"/>
    </xf>
    <xf numFmtId="0" fontId="18" fillId="0" borderId="12" xfId="0" applyFont="1" applyBorder="1" applyAlignment="1">
      <alignment/>
    </xf>
    <xf numFmtId="172" fontId="18" fillId="0" borderId="12" xfId="0" applyNumberFormat="1" applyFont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B1">
      <selection activeCell="B114" sqref="B114"/>
    </sheetView>
  </sheetViews>
  <sheetFormatPr defaultColWidth="9.00390625" defaultRowHeight="12.75"/>
  <cols>
    <col min="1" max="1" width="21.625" style="0" hidden="1" customWidth="1"/>
    <col min="2" max="2" width="58.625" style="0" customWidth="1"/>
    <col min="3" max="3" width="18.25390625" style="0" customWidth="1"/>
    <col min="4" max="4" width="13.25390625" style="0" customWidth="1"/>
    <col min="5" max="5" width="11.625" style="0" customWidth="1"/>
  </cols>
  <sheetData>
    <row r="1" spans="1:5" ht="12.75">
      <c r="A1" s="1"/>
      <c r="B1" s="1"/>
      <c r="C1" s="2"/>
      <c r="D1" s="71" t="s">
        <v>126</v>
      </c>
      <c r="E1" s="71"/>
    </row>
    <row r="2" spans="1:5" ht="12.75">
      <c r="A2" s="11"/>
      <c r="B2" s="11"/>
      <c r="C2" s="70" t="s">
        <v>88</v>
      </c>
      <c r="D2" s="70"/>
      <c r="E2" s="70"/>
    </row>
    <row r="3" spans="1:5" ht="12.75">
      <c r="A3" s="11"/>
      <c r="B3" s="11"/>
      <c r="C3" s="70" t="s">
        <v>89</v>
      </c>
      <c r="D3" s="70"/>
      <c r="E3" s="70"/>
    </row>
    <row r="4" spans="1:5" ht="12.75">
      <c r="A4" s="1"/>
      <c r="B4" s="1"/>
      <c r="C4" s="72" t="s">
        <v>154</v>
      </c>
      <c r="D4" s="72"/>
      <c r="E4" s="72"/>
    </row>
    <row r="5" spans="1:3" ht="9" customHeight="1">
      <c r="A5" s="1"/>
      <c r="B5" s="69"/>
      <c r="C5" s="69"/>
    </row>
    <row r="6" spans="1:5" ht="15" customHeight="1">
      <c r="A6" s="1"/>
      <c r="B6" s="69" t="s">
        <v>142</v>
      </c>
      <c r="C6" s="69"/>
      <c r="D6" s="69"/>
      <c r="E6" s="69"/>
    </row>
    <row r="7" spans="1:5" ht="18.75" customHeight="1">
      <c r="A7" s="73" t="s">
        <v>143</v>
      </c>
      <c r="B7" s="73"/>
      <c r="C7" s="73"/>
      <c r="D7" s="73"/>
      <c r="E7" s="73"/>
    </row>
    <row r="8" spans="1:5" ht="15.75">
      <c r="A8" s="1"/>
      <c r="B8" s="69" t="s">
        <v>155</v>
      </c>
      <c r="C8" s="69"/>
      <c r="D8" s="69"/>
      <c r="E8" s="69"/>
    </row>
    <row r="9" spans="1:5" ht="3.75" customHeight="1">
      <c r="A9" s="1"/>
      <c r="B9" s="23"/>
      <c r="C9" s="23"/>
      <c r="D9" s="23"/>
      <c r="E9" s="23"/>
    </row>
    <row r="10" spans="1:5" ht="14.25" customHeight="1">
      <c r="A10" s="1"/>
      <c r="B10" s="69" t="s">
        <v>144</v>
      </c>
      <c r="C10" s="69"/>
      <c r="D10" s="69"/>
      <c r="E10" s="69"/>
    </row>
    <row r="11" spans="1:3" ht="12.75" hidden="1">
      <c r="A11" s="1"/>
      <c r="B11" s="1"/>
      <c r="C11" s="1"/>
    </row>
    <row r="12" spans="1:5" ht="13.5" thickBot="1">
      <c r="A12" s="1"/>
      <c r="B12" s="1"/>
      <c r="C12" s="17"/>
      <c r="E12" t="s">
        <v>0</v>
      </c>
    </row>
    <row r="13" spans="1:6" ht="33.75">
      <c r="A13" s="3" t="s">
        <v>1</v>
      </c>
      <c r="B13" s="16" t="s">
        <v>90</v>
      </c>
      <c r="C13" s="18" t="s">
        <v>145</v>
      </c>
      <c r="D13" s="18" t="s">
        <v>146</v>
      </c>
      <c r="E13" s="19" t="s">
        <v>147</v>
      </c>
      <c r="F13" s="15"/>
    </row>
    <row r="14" spans="1:5" ht="12.75">
      <c r="A14" s="3">
        <v>1</v>
      </c>
      <c r="B14" s="4">
        <v>1</v>
      </c>
      <c r="C14" s="13">
        <v>2</v>
      </c>
      <c r="D14" s="13">
        <v>3</v>
      </c>
      <c r="E14" s="14">
        <v>4</v>
      </c>
    </row>
    <row r="15" spans="1:5" ht="15.75" customHeight="1">
      <c r="A15" s="8" t="s">
        <v>2</v>
      </c>
      <c r="B15" s="32" t="s">
        <v>3</v>
      </c>
      <c r="C15" s="33">
        <f>C16+C21+C33+C41+C44+C48+C58+C55</f>
        <v>4065.2999999999997</v>
      </c>
      <c r="D15" s="33">
        <f>D16+D21+D33+D41+D44+D48+D58+D55</f>
        <v>1212.8</v>
      </c>
      <c r="E15" s="34">
        <f aca="true" t="shared" si="0" ref="E15:E20">D15/C15*100</f>
        <v>29.832976656089343</v>
      </c>
    </row>
    <row r="16" spans="1:5" ht="15" customHeight="1">
      <c r="A16" s="6" t="s">
        <v>4</v>
      </c>
      <c r="B16" s="35" t="s">
        <v>5</v>
      </c>
      <c r="C16" s="33">
        <f>C17</f>
        <v>577.2</v>
      </c>
      <c r="D16" s="33">
        <f>D17</f>
        <v>226</v>
      </c>
      <c r="E16" s="34">
        <f t="shared" si="0"/>
        <v>39.15453915453915</v>
      </c>
    </row>
    <row r="17" spans="1:5" ht="15.75" customHeight="1">
      <c r="A17" s="9" t="s">
        <v>6</v>
      </c>
      <c r="B17" s="35" t="s">
        <v>7</v>
      </c>
      <c r="C17" s="36">
        <f>C18</f>
        <v>577.2</v>
      </c>
      <c r="D17" s="36">
        <v>226</v>
      </c>
      <c r="E17" s="37">
        <f t="shared" si="0"/>
        <v>39.15453915453915</v>
      </c>
    </row>
    <row r="18" spans="1:5" ht="78" hidden="1">
      <c r="A18" s="12" t="s">
        <v>77</v>
      </c>
      <c r="B18" s="38" t="s">
        <v>153</v>
      </c>
      <c r="C18" s="36">
        <v>577.2</v>
      </c>
      <c r="D18" s="36">
        <v>51.2</v>
      </c>
      <c r="E18" s="37">
        <f t="shared" si="0"/>
        <v>8.87040887040887</v>
      </c>
    </row>
    <row r="19" spans="1:5" ht="105" hidden="1">
      <c r="A19" s="12" t="s">
        <v>92</v>
      </c>
      <c r="B19" s="38" t="s">
        <v>140</v>
      </c>
      <c r="C19" s="36"/>
      <c r="D19" s="36">
        <v>0.3</v>
      </c>
      <c r="E19" s="37" t="e">
        <f t="shared" si="0"/>
        <v>#DIV/0!</v>
      </c>
    </row>
    <row r="20" spans="1:5" ht="41.25" customHeight="1" hidden="1">
      <c r="A20" s="12" t="s">
        <v>93</v>
      </c>
      <c r="B20" s="38" t="s">
        <v>139</v>
      </c>
      <c r="C20" s="36"/>
      <c r="D20" s="36"/>
      <c r="E20" s="37" t="e">
        <f t="shared" si="0"/>
        <v>#DIV/0!</v>
      </c>
    </row>
    <row r="21" spans="1:5" ht="15">
      <c r="A21" s="8" t="s">
        <v>8</v>
      </c>
      <c r="B21" s="32" t="s">
        <v>9</v>
      </c>
      <c r="C21" s="33">
        <f>C22+C30</f>
        <v>205.8</v>
      </c>
      <c r="D21" s="33">
        <f>D22+D30</f>
        <v>199.4</v>
      </c>
      <c r="E21" s="34">
        <f aca="true" t="shared" si="1" ref="E21:E74">D21/C21*100</f>
        <v>96.89018464528668</v>
      </c>
    </row>
    <row r="22" spans="1:5" ht="28.5" hidden="1">
      <c r="A22" s="8" t="s">
        <v>10</v>
      </c>
      <c r="B22" s="32" t="s">
        <v>11</v>
      </c>
      <c r="C22" s="33"/>
      <c r="D22" s="33"/>
      <c r="E22" s="37" t="e">
        <f t="shared" si="1"/>
        <v>#DIV/0!</v>
      </c>
    </row>
    <row r="23" spans="1:5" ht="30" hidden="1">
      <c r="A23" s="9" t="s">
        <v>62</v>
      </c>
      <c r="B23" s="38" t="s">
        <v>12</v>
      </c>
      <c r="C23" s="36"/>
      <c r="D23" s="36"/>
      <c r="E23" s="37" t="e">
        <f t="shared" si="1"/>
        <v>#DIV/0!</v>
      </c>
    </row>
    <row r="24" spans="1:5" ht="30" hidden="1">
      <c r="A24" s="9" t="s">
        <v>13</v>
      </c>
      <c r="B24" s="38" t="s">
        <v>12</v>
      </c>
      <c r="C24" s="36"/>
      <c r="D24" s="36"/>
      <c r="E24" s="37" t="e">
        <f t="shared" si="1"/>
        <v>#DIV/0!</v>
      </c>
    </row>
    <row r="25" spans="1:5" ht="45" hidden="1">
      <c r="A25" s="9" t="s">
        <v>94</v>
      </c>
      <c r="B25" s="38" t="s">
        <v>95</v>
      </c>
      <c r="C25" s="36"/>
      <c r="D25" s="36"/>
      <c r="E25" s="37" t="e">
        <f>D25/C25*100</f>
        <v>#DIV/0!</v>
      </c>
    </row>
    <row r="26" spans="1:5" ht="27" customHeight="1" hidden="1">
      <c r="A26" s="9" t="s">
        <v>63</v>
      </c>
      <c r="B26" s="38" t="s">
        <v>14</v>
      </c>
      <c r="C26" s="36"/>
      <c r="D26" s="36"/>
      <c r="E26" s="37" t="e">
        <f t="shared" si="1"/>
        <v>#DIV/0!</v>
      </c>
    </row>
    <row r="27" spans="1:5" ht="27" customHeight="1" hidden="1">
      <c r="A27" s="9" t="s">
        <v>15</v>
      </c>
      <c r="B27" s="38" t="s">
        <v>14</v>
      </c>
      <c r="C27" s="36"/>
      <c r="D27" s="36"/>
      <c r="E27" s="37" t="e">
        <f t="shared" si="1"/>
        <v>#DIV/0!</v>
      </c>
    </row>
    <row r="28" spans="1:5" ht="39.75" customHeight="1" hidden="1">
      <c r="A28" s="9" t="s">
        <v>96</v>
      </c>
      <c r="B28" s="38" t="s">
        <v>97</v>
      </c>
      <c r="C28" s="36">
        <v>0</v>
      </c>
      <c r="D28" s="36"/>
      <c r="E28" s="37" t="e">
        <f>D28/C28*100</f>
        <v>#DIV/0!</v>
      </c>
    </row>
    <row r="29" spans="1:5" ht="30" hidden="1">
      <c r="A29" s="9" t="s">
        <v>98</v>
      </c>
      <c r="B29" s="38" t="s">
        <v>91</v>
      </c>
      <c r="C29" s="36"/>
      <c r="D29" s="36"/>
      <c r="E29" s="37" t="e">
        <f>D29/C29*100</f>
        <v>#DIV/0!</v>
      </c>
    </row>
    <row r="30" spans="1:5" ht="15">
      <c r="A30" s="8" t="s">
        <v>64</v>
      </c>
      <c r="B30" s="32" t="s">
        <v>65</v>
      </c>
      <c r="C30" s="33">
        <f>C31+C32</f>
        <v>205.8</v>
      </c>
      <c r="D30" s="33">
        <v>199.4</v>
      </c>
      <c r="E30" s="34">
        <f t="shared" si="1"/>
        <v>96.89018464528668</v>
      </c>
    </row>
    <row r="31" spans="1:5" ht="15" hidden="1">
      <c r="A31" s="9" t="s">
        <v>66</v>
      </c>
      <c r="B31" s="38" t="s">
        <v>65</v>
      </c>
      <c r="C31" s="36">
        <v>205.8</v>
      </c>
      <c r="D31" s="36">
        <v>148.7</v>
      </c>
      <c r="E31" s="37">
        <f>D31/C31*100</f>
        <v>72.25461613216714</v>
      </c>
    </row>
    <row r="32" spans="1:5" ht="30" hidden="1">
      <c r="A32" s="9" t="s">
        <v>99</v>
      </c>
      <c r="B32" s="38" t="s">
        <v>100</v>
      </c>
      <c r="C32" s="36"/>
      <c r="D32" s="36"/>
      <c r="E32" s="37"/>
    </row>
    <row r="33" spans="1:5" ht="16.5" customHeight="1">
      <c r="A33" s="8" t="s">
        <v>16</v>
      </c>
      <c r="B33" s="32" t="s">
        <v>17</v>
      </c>
      <c r="C33" s="33">
        <f>C34+C36</f>
        <v>3165.9</v>
      </c>
      <c r="D33" s="33">
        <f>D34+D36</f>
        <v>688.1999999999999</v>
      </c>
      <c r="E33" s="34">
        <f t="shared" si="1"/>
        <v>21.73789443760068</v>
      </c>
    </row>
    <row r="34" spans="1:5" ht="16.5" customHeight="1">
      <c r="A34" s="8" t="s">
        <v>18</v>
      </c>
      <c r="B34" s="32" t="s">
        <v>19</v>
      </c>
      <c r="C34" s="33">
        <f>C35</f>
        <v>159.9</v>
      </c>
      <c r="D34" s="33">
        <v>-26.1</v>
      </c>
      <c r="E34" s="34">
        <f t="shared" si="1"/>
        <v>-16.322701688555348</v>
      </c>
    </row>
    <row r="35" spans="1:5" ht="45" hidden="1">
      <c r="A35" s="7" t="s">
        <v>20</v>
      </c>
      <c r="B35" s="39" t="s">
        <v>21</v>
      </c>
      <c r="C35" s="36">
        <v>159.9</v>
      </c>
      <c r="D35" s="36">
        <v>2.4</v>
      </c>
      <c r="E35" s="37">
        <f t="shared" si="1"/>
        <v>1.5009380863039399</v>
      </c>
    </row>
    <row r="36" spans="1:5" ht="15">
      <c r="A36" s="6" t="s">
        <v>22</v>
      </c>
      <c r="B36" s="32" t="s">
        <v>23</v>
      </c>
      <c r="C36" s="33">
        <f>C37+C39</f>
        <v>3006</v>
      </c>
      <c r="D36" s="33">
        <v>714.3</v>
      </c>
      <c r="E36" s="34">
        <f t="shared" si="1"/>
        <v>23.762475049900196</v>
      </c>
    </row>
    <row r="37" spans="1:5" ht="15" hidden="1">
      <c r="A37" s="7" t="s">
        <v>24</v>
      </c>
      <c r="B37" s="38" t="s">
        <v>127</v>
      </c>
      <c r="C37" s="36">
        <f>C38</f>
        <v>1066.7</v>
      </c>
      <c r="D37" s="36">
        <f>D38</f>
        <v>334.7</v>
      </c>
      <c r="E37" s="37">
        <f t="shared" si="1"/>
        <v>31.37714446423549</v>
      </c>
    </row>
    <row r="38" spans="1:5" ht="30" hidden="1">
      <c r="A38" s="7" t="s">
        <v>25</v>
      </c>
      <c r="B38" s="38" t="s">
        <v>129</v>
      </c>
      <c r="C38" s="36">
        <v>1066.7</v>
      </c>
      <c r="D38" s="36">
        <v>334.7</v>
      </c>
      <c r="E38" s="37">
        <f t="shared" si="1"/>
        <v>31.37714446423549</v>
      </c>
    </row>
    <row r="39" spans="1:5" ht="15" hidden="1">
      <c r="A39" s="7" t="s">
        <v>26</v>
      </c>
      <c r="B39" s="38" t="s">
        <v>128</v>
      </c>
      <c r="C39" s="36">
        <f>C40</f>
        <v>1939.3</v>
      </c>
      <c r="D39" s="36">
        <f>D40</f>
        <v>31.5</v>
      </c>
      <c r="E39" s="37">
        <f t="shared" si="1"/>
        <v>1.624297426906616</v>
      </c>
    </row>
    <row r="40" spans="1:5" ht="30" hidden="1">
      <c r="A40" s="7" t="s">
        <v>27</v>
      </c>
      <c r="B40" s="38" t="s">
        <v>130</v>
      </c>
      <c r="C40" s="36">
        <v>1939.3</v>
      </c>
      <c r="D40" s="36">
        <v>31.5</v>
      </c>
      <c r="E40" s="37">
        <f t="shared" si="1"/>
        <v>1.624297426906616</v>
      </c>
    </row>
    <row r="41" spans="1:5" ht="15">
      <c r="A41" s="6" t="s">
        <v>28</v>
      </c>
      <c r="B41" s="32" t="s">
        <v>29</v>
      </c>
      <c r="C41" s="33">
        <f>C42</f>
        <v>3.1</v>
      </c>
      <c r="D41" s="33">
        <v>2.9</v>
      </c>
      <c r="E41" s="34">
        <f t="shared" si="1"/>
        <v>93.54838709677419</v>
      </c>
    </row>
    <row r="42" spans="1:5" ht="42" customHeight="1" hidden="1">
      <c r="A42" s="6" t="s">
        <v>30</v>
      </c>
      <c r="B42" s="32" t="s">
        <v>31</v>
      </c>
      <c r="C42" s="33">
        <f>C43</f>
        <v>3.1</v>
      </c>
      <c r="D42" s="33">
        <f>D43</f>
        <v>1</v>
      </c>
      <c r="E42" s="34">
        <f t="shared" si="1"/>
        <v>32.25806451612903</v>
      </c>
    </row>
    <row r="43" spans="1:5" ht="54" customHeight="1" hidden="1">
      <c r="A43" s="7" t="s">
        <v>32</v>
      </c>
      <c r="B43" s="38" t="s">
        <v>33</v>
      </c>
      <c r="C43" s="36">
        <v>3.1</v>
      </c>
      <c r="D43" s="36">
        <v>1</v>
      </c>
      <c r="E43" s="37">
        <f t="shared" si="1"/>
        <v>32.25806451612903</v>
      </c>
    </row>
    <row r="44" spans="1:5" ht="46.5" customHeight="1">
      <c r="A44" s="6" t="s">
        <v>34</v>
      </c>
      <c r="B44" s="40" t="s">
        <v>35</v>
      </c>
      <c r="C44" s="33">
        <f aca="true" t="shared" si="2" ref="C44:D46">C45</f>
        <v>111.7</v>
      </c>
      <c r="D44" s="33">
        <v>83</v>
      </c>
      <c r="E44" s="34">
        <f t="shared" si="1"/>
        <v>74.30617726051925</v>
      </c>
    </row>
    <row r="45" spans="1:5" ht="66" customHeight="1" hidden="1">
      <c r="A45" s="6" t="s">
        <v>36</v>
      </c>
      <c r="B45" s="40" t="s">
        <v>37</v>
      </c>
      <c r="C45" s="33">
        <f t="shared" si="2"/>
        <v>111.7</v>
      </c>
      <c r="D45" s="33">
        <f t="shared" si="2"/>
        <v>60.9</v>
      </c>
      <c r="E45" s="34">
        <f t="shared" si="1"/>
        <v>54.521038495971354</v>
      </c>
    </row>
    <row r="46" spans="1:5" ht="64.5" customHeight="1" hidden="1">
      <c r="A46" s="7" t="s">
        <v>67</v>
      </c>
      <c r="B46" s="41" t="s">
        <v>68</v>
      </c>
      <c r="C46" s="36">
        <f t="shared" si="2"/>
        <v>111.7</v>
      </c>
      <c r="D46" s="36">
        <f t="shared" si="2"/>
        <v>60.9</v>
      </c>
      <c r="E46" s="37">
        <f t="shared" si="1"/>
        <v>54.521038495971354</v>
      </c>
    </row>
    <row r="47" spans="1:5" ht="53.25" customHeight="1" hidden="1">
      <c r="A47" s="7" t="s">
        <v>70</v>
      </c>
      <c r="B47" s="39" t="s">
        <v>69</v>
      </c>
      <c r="C47" s="36">
        <v>111.7</v>
      </c>
      <c r="D47" s="36">
        <v>60.9</v>
      </c>
      <c r="E47" s="37">
        <f t="shared" si="1"/>
        <v>54.521038495971354</v>
      </c>
    </row>
    <row r="48" spans="1:5" ht="28.5" hidden="1">
      <c r="A48" s="3" t="s">
        <v>38</v>
      </c>
      <c r="B48" s="40" t="s">
        <v>39</v>
      </c>
      <c r="C48" s="33">
        <f>C49+C52</f>
        <v>0</v>
      </c>
      <c r="D48" s="33">
        <f>D49+D52</f>
        <v>0</v>
      </c>
      <c r="E48" s="34" t="e">
        <f t="shared" si="1"/>
        <v>#DIV/0!</v>
      </c>
    </row>
    <row r="49" spans="1:5" ht="85.5" hidden="1">
      <c r="A49" s="3" t="s">
        <v>78</v>
      </c>
      <c r="B49" s="40" t="s">
        <v>79</v>
      </c>
      <c r="C49" s="33">
        <f>C50</f>
        <v>0</v>
      </c>
      <c r="D49" s="33">
        <f>D50</f>
        <v>0</v>
      </c>
      <c r="E49" s="34" t="e">
        <f t="shared" si="1"/>
        <v>#DIV/0!</v>
      </c>
    </row>
    <row r="50" spans="1:5" ht="66.75" customHeight="1" hidden="1">
      <c r="A50" s="7" t="s">
        <v>80</v>
      </c>
      <c r="B50" s="39" t="s">
        <v>81</v>
      </c>
      <c r="C50" s="36">
        <f>C51</f>
        <v>0</v>
      </c>
      <c r="D50" s="36">
        <f>D51</f>
        <v>0</v>
      </c>
      <c r="E50" s="37" t="e">
        <f t="shared" si="1"/>
        <v>#DIV/0!</v>
      </c>
    </row>
    <row r="51" spans="1:5" ht="70.5" customHeight="1" hidden="1">
      <c r="A51" s="7" t="s">
        <v>82</v>
      </c>
      <c r="B51" s="39" t="s">
        <v>83</v>
      </c>
      <c r="C51" s="36"/>
      <c r="D51" s="36"/>
      <c r="E51" s="37" t="e">
        <f t="shared" si="1"/>
        <v>#DIV/0!</v>
      </c>
    </row>
    <row r="52" spans="1:5" ht="57" hidden="1">
      <c r="A52" s="3" t="s">
        <v>40</v>
      </c>
      <c r="B52" s="40" t="s">
        <v>41</v>
      </c>
      <c r="C52" s="33">
        <f>C53</f>
        <v>0</v>
      </c>
      <c r="D52" s="33">
        <f>D53</f>
        <v>0</v>
      </c>
      <c r="E52" s="34" t="e">
        <f t="shared" si="1"/>
        <v>#DIV/0!</v>
      </c>
    </row>
    <row r="53" spans="1:5" ht="45" hidden="1">
      <c r="A53" s="7" t="s">
        <v>84</v>
      </c>
      <c r="B53" s="39" t="s">
        <v>85</v>
      </c>
      <c r="C53" s="36">
        <f>C54</f>
        <v>0</v>
      </c>
      <c r="D53" s="36">
        <f>D54</f>
        <v>0</v>
      </c>
      <c r="E53" s="37" t="e">
        <f t="shared" si="1"/>
        <v>#DIV/0!</v>
      </c>
    </row>
    <row r="54" spans="1:5" ht="60" hidden="1">
      <c r="A54" s="7" t="s">
        <v>86</v>
      </c>
      <c r="B54" s="39" t="s">
        <v>87</v>
      </c>
      <c r="C54" s="36"/>
      <c r="D54" s="36"/>
      <c r="E54" s="37" t="e">
        <f t="shared" si="1"/>
        <v>#DIV/0!</v>
      </c>
    </row>
    <row r="55" spans="1:5" ht="15">
      <c r="A55" s="6" t="s">
        <v>101</v>
      </c>
      <c r="B55" s="40" t="s">
        <v>102</v>
      </c>
      <c r="C55" s="33">
        <f>C56</f>
        <v>1.6</v>
      </c>
      <c r="D55" s="33">
        <v>13.3</v>
      </c>
      <c r="E55" s="34">
        <f>D55/C55*100</f>
        <v>831.25</v>
      </c>
    </row>
    <row r="56" spans="1:5" ht="42.75" hidden="1">
      <c r="A56" s="6" t="s">
        <v>103</v>
      </c>
      <c r="B56" s="40" t="s">
        <v>105</v>
      </c>
      <c r="C56" s="33">
        <f>C57</f>
        <v>1.6</v>
      </c>
      <c r="D56" s="33">
        <f>D57</f>
        <v>1.6</v>
      </c>
      <c r="E56" s="37">
        <f>D56/C56*100</f>
        <v>100</v>
      </c>
    </row>
    <row r="57" spans="1:5" ht="60" hidden="1">
      <c r="A57" s="7" t="s">
        <v>104</v>
      </c>
      <c r="B57" s="39" t="s">
        <v>106</v>
      </c>
      <c r="C57" s="36">
        <v>1.6</v>
      </c>
      <c r="D57" s="36">
        <v>1.6</v>
      </c>
      <c r="E57" s="37">
        <f>D57/C57*100</f>
        <v>100</v>
      </c>
    </row>
    <row r="58" spans="1:5" ht="15" hidden="1">
      <c r="A58" s="6" t="s">
        <v>101</v>
      </c>
      <c r="B58" s="40" t="s">
        <v>133</v>
      </c>
      <c r="C58" s="33">
        <f>C59</f>
        <v>0</v>
      </c>
      <c r="D58" s="33">
        <v>0</v>
      </c>
      <c r="E58" s="37"/>
    </row>
    <row r="59" spans="1:5" ht="15" hidden="1">
      <c r="A59" s="6" t="s">
        <v>103</v>
      </c>
      <c r="B59" s="42" t="s">
        <v>134</v>
      </c>
      <c r="C59" s="33">
        <f>C60</f>
        <v>0</v>
      </c>
      <c r="D59" s="33">
        <f>D60</f>
        <v>1</v>
      </c>
      <c r="E59" s="37" t="e">
        <f t="shared" si="1"/>
        <v>#DIV/0!</v>
      </c>
    </row>
    <row r="60" spans="1:5" ht="15" hidden="1">
      <c r="A60" s="7" t="s">
        <v>104</v>
      </c>
      <c r="B60" s="39" t="s">
        <v>135</v>
      </c>
      <c r="C60" s="36"/>
      <c r="D60" s="36">
        <v>1</v>
      </c>
      <c r="E60" s="37" t="e">
        <f t="shared" si="1"/>
        <v>#DIV/0!</v>
      </c>
    </row>
    <row r="61" spans="1:5" ht="15">
      <c r="A61" s="6" t="s">
        <v>42</v>
      </c>
      <c r="B61" s="43" t="s">
        <v>43</v>
      </c>
      <c r="C61" s="33">
        <f>C62</f>
        <v>5735.4</v>
      </c>
      <c r="D61" s="33">
        <f>D62</f>
        <v>2955.4999999999995</v>
      </c>
      <c r="E61" s="34">
        <f t="shared" si="1"/>
        <v>51.530843533145024</v>
      </c>
    </row>
    <row r="62" spans="1:5" ht="28.5">
      <c r="A62" s="6" t="s">
        <v>44</v>
      </c>
      <c r="B62" s="44" t="s">
        <v>45</v>
      </c>
      <c r="C62" s="33">
        <f>C63+C66+C71</f>
        <v>5735.4</v>
      </c>
      <c r="D62" s="33">
        <f>D63+D66+D71</f>
        <v>2955.4999999999995</v>
      </c>
      <c r="E62" s="34">
        <f t="shared" si="1"/>
        <v>51.530843533145024</v>
      </c>
    </row>
    <row r="63" spans="1:5" ht="30" customHeight="1">
      <c r="A63" s="6" t="s">
        <v>46</v>
      </c>
      <c r="B63" s="44" t="s">
        <v>47</v>
      </c>
      <c r="C63" s="33">
        <f>C64</f>
        <v>4958.8</v>
      </c>
      <c r="D63" s="33">
        <v>2502.2</v>
      </c>
      <c r="E63" s="34">
        <f t="shared" si="1"/>
        <v>50.459788658546415</v>
      </c>
    </row>
    <row r="64" spans="1:5" ht="18" customHeight="1" hidden="1">
      <c r="A64" s="7" t="s">
        <v>48</v>
      </c>
      <c r="B64" s="45" t="s">
        <v>49</v>
      </c>
      <c r="C64" s="36">
        <f>C65</f>
        <v>4958.8</v>
      </c>
      <c r="D64" s="36">
        <f>D65</f>
        <v>1000</v>
      </c>
      <c r="E64" s="37">
        <f t="shared" si="1"/>
        <v>20.166169234492216</v>
      </c>
    </row>
    <row r="65" spans="1:5" ht="26.25" customHeight="1" hidden="1">
      <c r="A65" s="7" t="s">
        <v>50</v>
      </c>
      <c r="B65" s="45" t="s">
        <v>136</v>
      </c>
      <c r="C65" s="36">
        <v>4958.8</v>
      </c>
      <c r="D65" s="36">
        <v>1000</v>
      </c>
      <c r="E65" s="37">
        <f t="shared" si="1"/>
        <v>20.166169234492216</v>
      </c>
    </row>
    <row r="66" spans="1:5" ht="28.5">
      <c r="A66" s="6" t="s">
        <v>51</v>
      </c>
      <c r="B66" s="40" t="s">
        <v>52</v>
      </c>
      <c r="C66" s="33">
        <f>C67+C69</f>
        <v>189.7</v>
      </c>
      <c r="D66" s="33">
        <v>92.6</v>
      </c>
      <c r="E66" s="34">
        <f t="shared" si="1"/>
        <v>48.81391671059568</v>
      </c>
    </row>
    <row r="67" spans="1:5" ht="29.25" customHeight="1" hidden="1">
      <c r="A67" s="7" t="s">
        <v>53</v>
      </c>
      <c r="B67" s="42" t="s">
        <v>54</v>
      </c>
      <c r="C67" s="36">
        <f>C68</f>
        <v>189.5</v>
      </c>
      <c r="D67" s="36">
        <f>D68</f>
        <v>47.4</v>
      </c>
      <c r="E67" s="37">
        <f t="shared" si="1"/>
        <v>25.013192612137203</v>
      </c>
    </row>
    <row r="68" spans="1:5" ht="45" hidden="1">
      <c r="A68" s="7" t="s">
        <v>55</v>
      </c>
      <c r="B68" s="45" t="s">
        <v>56</v>
      </c>
      <c r="C68" s="36">
        <v>189.5</v>
      </c>
      <c r="D68" s="36">
        <v>47.4</v>
      </c>
      <c r="E68" s="37">
        <f t="shared" si="1"/>
        <v>25.013192612137203</v>
      </c>
    </row>
    <row r="69" spans="1:5" ht="42.75" hidden="1">
      <c r="A69" s="10" t="s">
        <v>57</v>
      </c>
      <c r="B69" s="44" t="s">
        <v>58</v>
      </c>
      <c r="C69" s="46">
        <f>C70</f>
        <v>0.2</v>
      </c>
      <c r="D69" s="46">
        <f>D70</f>
        <v>0.2</v>
      </c>
      <c r="E69" s="37">
        <f t="shared" si="1"/>
        <v>100</v>
      </c>
    </row>
    <row r="70" spans="1:5" ht="30" hidden="1">
      <c r="A70" s="7" t="s">
        <v>59</v>
      </c>
      <c r="B70" s="47" t="s">
        <v>60</v>
      </c>
      <c r="C70" s="36">
        <v>0.2</v>
      </c>
      <c r="D70" s="36">
        <v>0.2</v>
      </c>
      <c r="E70" s="37">
        <f t="shared" si="1"/>
        <v>100</v>
      </c>
    </row>
    <row r="71" spans="1:5" ht="20.25" customHeight="1">
      <c r="A71" s="6" t="s">
        <v>71</v>
      </c>
      <c r="B71" s="40" t="s">
        <v>72</v>
      </c>
      <c r="C71" s="33">
        <f>C72</f>
        <v>586.9</v>
      </c>
      <c r="D71" s="33">
        <v>360.7</v>
      </c>
      <c r="E71" s="34">
        <f t="shared" si="1"/>
        <v>61.45851081956041</v>
      </c>
    </row>
    <row r="72" spans="1:5" ht="20.25" customHeight="1" hidden="1">
      <c r="A72" s="7" t="s">
        <v>73</v>
      </c>
      <c r="B72" s="42" t="s">
        <v>74</v>
      </c>
      <c r="C72" s="36">
        <f>C73</f>
        <v>586.9</v>
      </c>
      <c r="D72" s="36">
        <f>D73</f>
        <v>178</v>
      </c>
      <c r="E72" s="37">
        <f t="shared" si="1"/>
        <v>30.328846481513033</v>
      </c>
    </row>
    <row r="73" spans="1:5" ht="30" hidden="1">
      <c r="A73" s="7" t="s">
        <v>75</v>
      </c>
      <c r="B73" s="42" t="s">
        <v>76</v>
      </c>
      <c r="C73" s="36">
        <v>586.9</v>
      </c>
      <c r="D73" s="36">
        <v>178</v>
      </c>
      <c r="E73" s="37">
        <f t="shared" si="1"/>
        <v>30.328846481513033</v>
      </c>
    </row>
    <row r="74" spans="1:5" ht="15">
      <c r="A74" s="5"/>
      <c r="B74" s="48" t="s">
        <v>61</v>
      </c>
      <c r="C74" s="49">
        <f>C15+C61</f>
        <v>9800.699999999999</v>
      </c>
      <c r="D74" s="49">
        <f>D15+D61</f>
        <v>4168.299999999999</v>
      </c>
      <c r="E74" s="34">
        <f t="shared" si="1"/>
        <v>42.530635566847266</v>
      </c>
    </row>
    <row r="75" spans="1:5" ht="2.25" customHeight="1">
      <c r="A75" s="22"/>
      <c r="B75" s="24"/>
      <c r="C75" s="25"/>
      <c r="D75" s="25"/>
      <c r="E75" s="26"/>
    </row>
    <row r="76" spans="1:5" ht="3.75" customHeight="1" hidden="1">
      <c r="A76" s="22"/>
      <c r="B76" s="24"/>
      <c r="C76" s="25"/>
      <c r="D76" s="25"/>
      <c r="E76" s="26"/>
    </row>
    <row r="77" spans="1:5" ht="15.75">
      <c r="A77" s="22"/>
      <c r="B77" s="68" t="s">
        <v>148</v>
      </c>
      <c r="C77" s="68"/>
      <c r="D77" s="68"/>
      <c r="E77" s="68"/>
    </row>
    <row r="78" spans="1:5" ht="2.25" customHeight="1">
      <c r="A78" s="22"/>
      <c r="B78" s="24"/>
      <c r="C78" s="25"/>
      <c r="D78" s="25"/>
      <c r="E78" s="26"/>
    </row>
    <row r="79" spans="1:6" ht="33.75">
      <c r="A79" s="3" t="s">
        <v>1</v>
      </c>
      <c r="B79" s="27" t="s">
        <v>90</v>
      </c>
      <c r="C79" s="28" t="s">
        <v>145</v>
      </c>
      <c r="D79" s="28" t="s">
        <v>146</v>
      </c>
      <c r="E79" s="29" t="s">
        <v>147</v>
      </c>
      <c r="F79" s="15"/>
    </row>
    <row r="80" spans="1:5" ht="14.25">
      <c r="A80" s="1"/>
      <c r="B80" s="50" t="s">
        <v>107</v>
      </c>
      <c r="C80" s="51">
        <f>C81+C84+C83+C82</f>
        <v>4410.2</v>
      </c>
      <c r="D80" s="51">
        <f>D81+D84+D83+D82</f>
        <v>1962.1</v>
      </c>
      <c r="E80" s="52">
        <f>D80/C80*100</f>
        <v>44.49004580291143</v>
      </c>
    </row>
    <row r="81" spans="2:5" ht="45">
      <c r="B81" s="53" t="s">
        <v>108</v>
      </c>
      <c r="C81" s="54">
        <v>4108.6</v>
      </c>
      <c r="D81" s="54">
        <v>1793.1</v>
      </c>
      <c r="E81" s="55">
        <f aca="true" t="shared" si="3" ref="E81:E88">D81/C81*100</f>
        <v>43.64260331986564</v>
      </c>
    </row>
    <row r="82" spans="2:5" ht="45">
      <c r="B82" s="53" t="s">
        <v>132</v>
      </c>
      <c r="C82" s="54">
        <v>55.4</v>
      </c>
      <c r="D82" s="54">
        <v>24.8</v>
      </c>
      <c r="E82" s="55">
        <f>D82/C82*100</f>
        <v>44.76534296028881</v>
      </c>
    </row>
    <row r="83" spans="2:5" ht="15">
      <c r="B83" s="56" t="s">
        <v>109</v>
      </c>
      <c r="C83" s="57">
        <v>10</v>
      </c>
      <c r="D83" s="57">
        <v>0</v>
      </c>
      <c r="E83" s="55">
        <f t="shared" si="3"/>
        <v>0</v>
      </c>
    </row>
    <row r="84" spans="2:5" ht="15">
      <c r="B84" s="56" t="s">
        <v>110</v>
      </c>
      <c r="C84" s="57">
        <v>236.2</v>
      </c>
      <c r="D84" s="57">
        <v>144.2</v>
      </c>
      <c r="E84" s="55">
        <f t="shared" si="3"/>
        <v>61.04995766299746</v>
      </c>
    </row>
    <row r="85" spans="2:5" ht="14.25">
      <c r="B85" s="58" t="s">
        <v>111</v>
      </c>
      <c r="C85" s="51">
        <f>C86</f>
        <v>189.5</v>
      </c>
      <c r="D85" s="51">
        <f>D86</f>
        <v>74.6</v>
      </c>
      <c r="E85" s="52">
        <f t="shared" si="3"/>
        <v>39.366754617414244</v>
      </c>
    </row>
    <row r="86" spans="2:5" ht="14.25">
      <c r="B86" s="58" t="s">
        <v>112</v>
      </c>
      <c r="C86" s="51">
        <v>189.5</v>
      </c>
      <c r="D86" s="51">
        <v>74.6</v>
      </c>
      <c r="E86" s="52">
        <f t="shared" si="3"/>
        <v>39.366754617414244</v>
      </c>
    </row>
    <row r="87" spans="2:5" ht="28.5">
      <c r="B87" s="50" t="s">
        <v>113</v>
      </c>
      <c r="C87" s="51">
        <f>C88+C89+C90</f>
        <v>45.9</v>
      </c>
      <c r="D87" s="51">
        <f>D88+D89+D90</f>
        <v>11.600000000000001</v>
      </c>
      <c r="E87" s="52">
        <f t="shared" si="3"/>
        <v>25.272331154684103</v>
      </c>
    </row>
    <row r="88" spans="2:5" ht="42.75">
      <c r="B88" s="59" t="s">
        <v>114</v>
      </c>
      <c r="C88" s="51">
        <v>32.9</v>
      </c>
      <c r="D88" s="51">
        <v>10.3</v>
      </c>
      <c r="E88" s="52">
        <f t="shared" si="3"/>
        <v>31.30699088145897</v>
      </c>
    </row>
    <row r="89" spans="2:5" ht="14.25">
      <c r="B89" s="59" t="s">
        <v>131</v>
      </c>
      <c r="C89" s="51">
        <v>12</v>
      </c>
      <c r="D89" s="51">
        <v>1.3</v>
      </c>
      <c r="E89" s="52">
        <f aca="true" t="shared" si="4" ref="E89:E97">D89/C89*100</f>
        <v>10.833333333333334</v>
      </c>
    </row>
    <row r="90" spans="2:5" ht="28.5">
      <c r="B90" s="59" t="s">
        <v>115</v>
      </c>
      <c r="C90" s="51">
        <v>1</v>
      </c>
      <c r="D90" s="51">
        <v>0</v>
      </c>
      <c r="E90" s="52">
        <f>D90/C90*100</f>
        <v>0</v>
      </c>
    </row>
    <row r="91" spans="2:5" ht="14.25">
      <c r="B91" s="50" t="s">
        <v>116</v>
      </c>
      <c r="C91" s="51">
        <f>C93+C94+C92</f>
        <v>232.9</v>
      </c>
      <c r="D91" s="51">
        <f>D93+D92</f>
        <v>35</v>
      </c>
      <c r="E91" s="52">
        <f t="shared" si="4"/>
        <v>15.0279089738085</v>
      </c>
    </row>
    <row r="92" spans="2:5" ht="14.25" hidden="1">
      <c r="B92" s="59" t="s">
        <v>125</v>
      </c>
      <c r="C92" s="51"/>
      <c r="D92" s="51"/>
      <c r="E92" s="52" t="e">
        <f t="shared" si="4"/>
        <v>#DIV/0!</v>
      </c>
    </row>
    <row r="93" spans="2:5" ht="14.25">
      <c r="B93" s="59" t="s">
        <v>117</v>
      </c>
      <c r="C93" s="51">
        <v>232.9</v>
      </c>
      <c r="D93" s="51">
        <v>35</v>
      </c>
      <c r="E93" s="52">
        <f t="shared" si="4"/>
        <v>15.0279089738085</v>
      </c>
    </row>
    <row r="94" spans="2:5" ht="14.25" hidden="1">
      <c r="B94" s="60" t="s">
        <v>117</v>
      </c>
      <c r="C94" s="61"/>
      <c r="D94" s="61">
        <v>0</v>
      </c>
      <c r="E94" s="52" t="e">
        <f t="shared" si="4"/>
        <v>#DIV/0!</v>
      </c>
    </row>
    <row r="95" spans="2:5" ht="14.25">
      <c r="B95" s="50" t="s">
        <v>118</v>
      </c>
      <c r="C95" s="51">
        <f>C97+C96</f>
        <v>2290.9</v>
      </c>
      <c r="D95" s="51">
        <f>D97+D96</f>
        <v>879.1999999999999</v>
      </c>
      <c r="E95" s="52">
        <f t="shared" si="4"/>
        <v>38.37793007115107</v>
      </c>
    </row>
    <row r="96" spans="2:5" ht="14.25">
      <c r="B96" s="59" t="s">
        <v>141</v>
      </c>
      <c r="C96" s="51">
        <v>6</v>
      </c>
      <c r="D96" s="51">
        <v>2.9</v>
      </c>
      <c r="E96" s="52">
        <f t="shared" si="4"/>
        <v>48.333333333333336</v>
      </c>
    </row>
    <row r="97" spans="2:5" ht="14.25">
      <c r="B97" s="59" t="s">
        <v>119</v>
      </c>
      <c r="C97" s="51">
        <v>2284.9</v>
      </c>
      <c r="D97" s="51">
        <v>876.3</v>
      </c>
      <c r="E97" s="52">
        <f t="shared" si="4"/>
        <v>38.35178782441244</v>
      </c>
    </row>
    <row r="98" spans="2:5" ht="14.25">
      <c r="B98" s="50" t="s">
        <v>120</v>
      </c>
      <c r="C98" s="51">
        <f>C99</f>
        <v>2857</v>
      </c>
      <c r="D98" s="51">
        <f>D99</f>
        <v>1297.8</v>
      </c>
      <c r="E98" s="52">
        <f aca="true" t="shared" si="5" ref="E98:E104">D98/C98*100</f>
        <v>45.425271263563175</v>
      </c>
    </row>
    <row r="99" spans="2:5" ht="14.25">
      <c r="B99" s="50" t="s">
        <v>121</v>
      </c>
      <c r="C99" s="51">
        <v>2857</v>
      </c>
      <c r="D99" s="51">
        <v>1297.8</v>
      </c>
      <c r="E99" s="52">
        <f t="shared" si="5"/>
        <v>45.425271263563175</v>
      </c>
    </row>
    <row r="100" spans="2:5" ht="14.25">
      <c r="B100" s="62" t="s">
        <v>137</v>
      </c>
      <c r="C100" s="51">
        <f>C101</f>
        <v>60</v>
      </c>
      <c r="D100" s="51">
        <f>D101+D114</f>
        <v>29.9</v>
      </c>
      <c r="E100" s="52">
        <f t="shared" si="5"/>
        <v>49.83333333333333</v>
      </c>
    </row>
    <row r="101" spans="2:5" ht="14.25" customHeight="1">
      <c r="B101" s="62" t="s">
        <v>138</v>
      </c>
      <c r="C101" s="51">
        <v>60</v>
      </c>
      <c r="D101" s="51">
        <v>29.9</v>
      </c>
      <c r="E101" s="52">
        <f t="shared" si="5"/>
        <v>49.83333333333333</v>
      </c>
    </row>
    <row r="102" spans="2:5" ht="14.25">
      <c r="B102" s="50" t="s">
        <v>122</v>
      </c>
      <c r="C102" s="51">
        <f>C103</f>
        <v>45.5</v>
      </c>
      <c r="D102" s="51">
        <f>D103</f>
        <v>19.7</v>
      </c>
      <c r="E102" s="52">
        <f>D102/C102*100</f>
        <v>43.29670329670329</v>
      </c>
    </row>
    <row r="103" spans="2:5" ht="14.25">
      <c r="B103" s="59" t="s">
        <v>123</v>
      </c>
      <c r="C103" s="51">
        <v>45.5</v>
      </c>
      <c r="D103" s="51">
        <v>19.7</v>
      </c>
      <c r="E103" s="52">
        <f>D103/C103*100</f>
        <v>43.29670329670329</v>
      </c>
    </row>
    <row r="104" spans="2:5" ht="14.25">
      <c r="B104" s="63" t="s">
        <v>124</v>
      </c>
      <c r="C104" s="64">
        <f>C80+C85+C87+++C91+++C95++C98+++C102+C100</f>
        <v>10131.9</v>
      </c>
      <c r="D104" s="64">
        <f>D80+D85+D87+++D91+++D95++D98+++D102+D100</f>
        <v>4309.899999999999</v>
      </c>
      <c r="E104" s="65">
        <f t="shared" si="5"/>
        <v>42.53792477225396</v>
      </c>
    </row>
    <row r="105" spans="2:5" ht="14.25">
      <c r="B105" s="66" t="s">
        <v>149</v>
      </c>
      <c r="C105" s="67">
        <f>C74-C104</f>
        <v>-331.2000000000007</v>
      </c>
      <c r="D105" s="67">
        <f>D74-D104</f>
        <v>-141.59999999999945</v>
      </c>
      <c r="E105" s="52"/>
    </row>
    <row r="106" spans="1:5" ht="15.75">
      <c r="A106" s="22"/>
      <c r="B106" s="68" t="s">
        <v>150</v>
      </c>
      <c r="C106" s="68"/>
      <c r="D106" s="68"/>
      <c r="E106" s="68"/>
    </row>
    <row r="107" spans="1:5" ht="14.25" customHeight="1">
      <c r="A107" s="22"/>
      <c r="B107" s="24"/>
      <c r="C107" s="25"/>
      <c r="D107" s="25"/>
      <c r="E107" s="26"/>
    </row>
    <row r="108" spans="1:6" ht="33.75">
      <c r="A108" s="3" t="s">
        <v>1</v>
      </c>
      <c r="B108" s="27" t="s">
        <v>90</v>
      </c>
      <c r="C108" s="28" t="s">
        <v>145</v>
      </c>
      <c r="D108" s="28" t="s">
        <v>146</v>
      </c>
      <c r="E108" s="29" t="s">
        <v>147</v>
      </c>
      <c r="F108" s="15"/>
    </row>
    <row r="109" spans="1:5" ht="25.5">
      <c r="A109" s="1"/>
      <c r="B109" s="30" t="s">
        <v>151</v>
      </c>
      <c r="C109" s="20">
        <v>-331.2</v>
      </c>
      <c r="D109" s="20">
        <v>-141.6</v>
      </c>
      <c r="E109" s="21"/>
    </row>
    <row r="110" spans="2:5" ht="12.75">
      <c r="B110" s="31" t="s">
        <v>152</v>
      </c>
      <c r="C110" s="20">
        <v>-331.2</v>
      </c>
      <c r="D110" s="20">
        <v>-141.6</v>
      </c>
      <c r="E110" s="21"/>
    </row>
  </sheetData>
  <sheetProtection selectLockedCells="1" selectUnlockedCells="1"/>
  <mergeCells count="11">
    <mergeCell ref="B6:E6"/>
    <mergeCell ref="B77:E77"/>
    <mergeCell ref="B106:E106"/>
    <mergeCell ref="B10:E10"/>
    <mergeCell ref="B8:E8"/>
    <mergeCell ref="C2:E2"/>
    <mergeCell ref="D1:E1"/>
    <mergeCell ref="C3:E3"/>
    <mergeCell ref="C4:E4"/>
    <mergeCell ref="A7:E7"/>
    <mergeCell ref="B5:C5"/>
  </mergeCells>
  <printOptions/>
  <pageMargins left="0.6692913385826772" right="0.4330708661417323" top="0.31496062992125984" bottom="0.4724409448818898" header="0.5118110236220472" footer="0.5118110236220472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2018-07-23T05:44:58Z</cp:lastPrinted>
  <dcterms:modified xsi:type="dcterms:W3CDTF">2018-07-23T05:44:59Z</dcterms:modified>
  <cp:category/>
  <cp:version/>
  <cp:contentType/>
  <cp:contentStatus/>
</cp:coreProperties>
</file>