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<sst xmlns="http://schemas.openxmlformats.org/spreadsheetml/2006/main" count="173" uniqueCount="156">
  <si>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</si>
  <si>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</si>
  <si>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</si>
  <si>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</si>
  <si>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</si>
  <si>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</si>
  <si>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</si>
  <si>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</si>
  <si>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</si>
  <si>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</si>
  <si>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</si>
  <si>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</si>
  <si>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</si>
  <si>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</si>
  <si>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</si>
  <si>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</si>
  <si>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</si>
  <si>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</si>
  <si>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</si>
  <si>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</si>
  <si>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</si>
  <si>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</si>
  <si>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</si>
  <si>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</si>
  <si>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</si>
  <si>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</si>
  <si>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</si>
  <si>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</si>
  <si>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</si>
  <si>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</si>
  <si>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</si>
  <si>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</si>
  <si>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</si>
  <si>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</si>
  <si>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</si>
  <si>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</si>
  <si>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</si>
  <si>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</si>
  <si>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</si>
  <si>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</si>
  <si>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</si>
  <si>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</si>
  <si>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</si>
  <si>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</si>
  <si>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</si>
  <si>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</si>
  <si>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</si>
  <si>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</si>
  <si>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</si>
  <si>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</si>
  <si>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</si>
  <si>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</si>
  <si>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</si>
  <si>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</si>
  <si>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</si>
  <si>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</si>
  <si>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</si>
  <si>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</si>
  <si>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</si>
  <si>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</si>
  <si>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</si>
  <si>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</si>
  <si>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1 05 01010 01 0000 110</t>
  </si>
  <si>
    <t>1 05 01020 01 0000 110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</si>
  <si>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</si>
  <si>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</si>
  <si>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</si>
  <si>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</si>
  <si>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</si>
  <si>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</si>
  <si>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</si>
  <si>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</si>
  <si>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</si>
  <si>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</si>
  <si>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</si>
  <si>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</si>
  <si>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</si>
  <si>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1 01 02010 01 0000 110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</si>
  <si>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</si>
  <si>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</si>
  <si>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</si>
  <si>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</si>
  <si>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</si>
  <si>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</si>
  <si>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</si>
  <si>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</si>
  <si>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</si>
  <si>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</si>
  <si>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</si>
  <si>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Михайловского сельского поселения</t>
  </si>
  <si>
    <t>Наименование показателей</t>
  </si>
  <si>
    <t>Минимальный налог, зачисляемый в бюджеты субъектов Российской Федерации</t>
  </si>
  <si>
    <t>1 01 02020 01 0000 110</t>
  </si>
  <si>
    <t>1 01 02030 01 0000 110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</si>
  <si>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</si>
  <si>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</si>
  <si>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</si>
  <si>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</si>
  <si>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</si>
  <si>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1 05 03020 01 0000 110</t>
  </si>
  <si>
    <t>Единый сельскохозяйственный налог (за налоговые периоды, истекшие до 1 января 2011 года)</t>
  </si>
  <si>
    <t> 1 16 00000 00 0000 000</t>
  </si>
  <si>
    <t>ШТРАФЫ, САНКЦИИ, ВОЗМЕЩЕНИЕ УЩЕРБА</t>
  </si>
  <si>
    <t>1 16 51000 02 0000 140</t>
  </si>
  <si>
    <t>1 16 51040 02 0000 140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</si>
  <si>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</si>
  <si>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</si>
  <si>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</si>
  <si>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</si>
  <si>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</si>
  <si>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</si>
  <si>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</si>
  <si>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</si>
  <si>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</si>
  <si>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</si>
  <si>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</si>
  <si>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</si>
  <si>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</si>
  <si>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</si>
  <si>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</si>
  <si>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</si>
  <si>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</si>
  <si>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 И СПОРТ</t>
  </si>
  <si>
    <t>Массовый спорт</t>
  </si>
  <si>
    <t>ИТОГО:</t>
  </si>
  <si>
    <t>Водное хозяйство</t>
  </si>
  <si>
    <t xml:space="preserve">Приложение 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</si>
  <si>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</si>
  <si>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</si>
  <si>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</si>
  <si>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</si>
  <si>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</si>
  <si>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</si>
  <si>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НЕНАЛОГОВЫЕ ДОХОДЫ</t>
  </si>
  <si>
    <t>Прочие неналоговые доходы</t>
  </si>
  <si>
    <t>Прочие неналоговы доходы бюджетов поселений</t>
  </si>
  <si>
    <t>Дотации бюджетам сельских поселений на выравнивание бюджетной обеспеченности</t>
  </si>
  <si>
    <t>СОЦИАЛЬНАЯ ПОЛИТИКА</t>
  </si>
  <si>
    <t>Пенсионное обеспечение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</si>
  <si>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</si>
  <si>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лиц. занимающихся частной практикой в соответствии со статьей 227 Налогового кодекса Российской Федерации</t>
  </si>
  <si>
    <t>Жилищное хозяйство</t>
  </si>
  <si>
    <t>ИНФОРМАЦИЯ</t>
  </si>
  <si>
    <t xml:space="preserve">об исполнении бюджета  Михайловского сельского поселения Тацинского района </t>
  </si>
  <si>
    <t>1.Доходы бюджета</t>
  </si>
  <si>
    <t xml:space="preserve">Утвержденные бюджетные назначения </t>
  </si>
  <si>
    <t>Исполнено</t>
  </si>
  <si>
    <t>Процент исполнения</t>
  </si>
  <si>
    <t>2. Расходы бюджета</t>
  </si>
  <si>
    <t>Результат исполнения бюджета (дефицит/профицит)</t>
  </si>
  <si>
    <t>3. Источники финансирования дефицита бюджета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</si>
  <si>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</si>
  <si>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</si>
  <si>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за 9 месяцев 2018 г </t>
  </si>
  <si>
    <t>от 10.10.2018 г. № 154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</si>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</sst>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?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name val="Arial Cyr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172" fontId="12" fillId="33" borderId="13" xfId="0" applyNumberFormat="1" applyFont="1" applyFill="1" applyBorder="1" applyAlignment="1">
      <alignment horizontal="center" vertical="center" wrapText="1"/>
    </xf>
    <xf numFmtId="172" fontId="12" fillId="33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right" wrapText="1"/>
    </xf>
    <xf numFmtId="172" fontId="6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72" fontId="5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 vertical="center" wrapText="1"/>
    </xf>
    <xf numFmtId="172" fontId="12" fillId="33" borderId="12" xfId="0" applyNumberFormat="1" applyFont="1" applyFill="1" applyBorder="1" applyAlignment="1">
      <alignment horizontal="center" vertical="center" wrapText="1"/>
    </xf>
    <xf numFmtId="172" fontId="12" fillId="33" borderId="17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justify" vertical="center" wrapText="1"/>
      <protection/>
    </xf>
    <xf numFmtId="0" fontId="11" fillId="0" borderId="0" xfId="0" applyFont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172" fontId="5" fillId="0" borderId="11" xfId="0" applyNumberFormat="1" applyFont="1" applyBorder="1" applyAlignment="1">
      <alignment/>
    </xf>
    <xf numFmtId="172" fontId="7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172" fontId="0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2" fontId="5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4" fillId="0" borderId="18" xfId="0" applyFont="1" applyFill="1" applyBorder="1" applyAlignment="1">
      <alignment vertical="top"/>
    </xf>
    <xf numFmtId="172" fontId="5" fillId="0" borderId="19" xfId="0" applyNumberFormat="1" applyFont="1" applyBorder="1" applyAlignment="1">
      <alignment/>
    </xf>
    <xf numFmtId="0" fontId="0" fillId="0" borderId="0" xfId="0" applyFont="1" applyAlignment="1">
      <alignment vertical="top"/>
    </xf>
    <xf numFmtId="0" fontId="4" fillId="0" borderId="20" xfId="0" applyFont="1" applyFill="1" applyBorder="1" applyAlignment="1">
      <alignment vertical="top" wrapText="1"/>
    </xf>
    <xf numFmtId="172" fontId="4" fillId="0" borderId="15" xfId="0" applyNumberFormat="1" applyFont="1" applyFill="1" applyBorder="1" applyAlignment="1">
      <alignment horizontal="right" wrapText="1"/>
    </xf>
    <xf numFmtId="172" fontId="3" fillId="0" borderId="12" xfId="0" applyNumberFormat="1" applyFont="1" applyBorder="1" applyAlignment="1">
      <alignment horizont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172" fontId="2" fillId="0" borderId="21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vertical="top" wrapText="1"/>
    </xf>
    <xf numFmtId="172" fontId="3" fillId="0" borderId="15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22" xfId="0" applyFont="1" applyFill="1" applyBorder="1" applyAlignment="1">
      <alignment vertical="top" wrapText="1"/>
    </xf>
    <xf numFmtId="172" fontId="4" fillId="0" borderId="21" xfId="0" applyNumberFormat="1" applyFont="1" applyFill="1" applyBorder="1" applyAlignment="1">
      <alignment horizontal="right" wrapText="1"/>
    </xf>
    <xf numFmtId="172" fontId="3" fillId="0" borderId="23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B83">
      <selection activeCell="B79" sqref="A79:IV104"/>
    </sheetView>
  </sheetViews>
  <sheetFormatPr defaultColWidth="9.00390625" defaultRowHeight="12.75"/>
  <cols>
    <col min="1" max="1" width="21.625" style="0" hidden="1" customWidth="1"/>
    <col min="2" max="2" width="58.625" style="0" customWidth="1"/>
    <col min="3" max="3" width="18.25390625" style="0" customWidth="1"/>
    <col min="4" max="4" width="13.25390625" style="0" customWidth="1"/>
    <col min="5" max="5" width="11.625" style="0" customWidth="1"/>
  </cols>
  <sheetData>
    <row r="1" spans="1:5" ht="12.75">
      <c r="A1" s="1"/>
      <c r="B1" s="1"/>
      <c r="C1" s="2"/>
      <c r="D1" s="34" t="s">
        <v>126</v>
      </c>
      <c r="E1" s="34"/>
    </row>
    <row r="2" spans="1:5" ht="12.75">
      <c r="A2" s="10"/>
      <c r="B2" s="10"/>
      <c r="C2" s="33" t="s">
        <v>88</v>
      </c>
      <c r="D2" s="33"/>
      <c r="E2" s="33"/>
    </row>
    <row r="3" spans="1:5" ht="12.75">
      <c r="A3" s="10"/>
      <c r="B3" s="10"/>
      <c r="C3" s="33" t="s">
        <v>89</v>
      </c>
      <c r="D3" s="33"/>
      <c r="E3" s="33"/>
    </row>
    <row r="4" spans="1:5" ht="12.75">
      <c r="A4" s="1"/>
      <c r="B4" s="1"/>
      <c r="C4" s="35" t="s">
        <v>154</v>
      </c>
      <c r="D4" s="35"/>
      <c r="E4" s="35"/>
    </row>
    <row r="5" spans="1:3" ht="15" customHeight="1">
      <c r="A5" s="1"/>
      <c r="B5" s="31"/>
      <c r="C5" s="31"/>
    </row>
    <row r="6" spans="1:5" ht="15" customHeight="1">
      <c r="A6" s="1"/>
      <c r="B6" s="31" t="s">
        <v>142</v>
      </c>
      <c r="C6" s="31"/>
      <c r="D6" s="31"/>
      <c r="E6" s="31"/>
    </row>
    <row r="7" spans="1:5" ht="18.75" customHeight="1">
      <c r="A7" s="36" t="s">
        <v>143</v>
      </c>
      <c r="B7" s="36"/>
      <c r="C7" s="36"/>
      <c r="D7" s="36"/>
      <c r="E7" s="36"/>
    </row>
    <row r="8" spans="1:5" ht="15.75">
      <c r="A8" s="1"/>
      <c r="B8" s="31" t="s">
        <v>153</v>
      </c>
      <c r="C8" s="31"/>
      <c r="D8" s="31"/>
      <c r="E8" s="31"/>
    </row>
    <row r="9" spans="1:5" ht="9.75" customHeight="1">
      <c r="A9" s="1"/>
      <c r="B9" s="22"/>
      <c r="C9" s="22"/>
      <c r="D9" s="22"/>
      <c r="E9" s="22"/>
    </row>
    <row r="10" spans="1:5" ht="15.75">
      <c r="A10" s="1"/>
      <c r="B10" s="31" t="s">
        <v>144</v>
      </c>
      <c r="C10" s="31"/>
      <c r="D10" s="31"/>
      <c r="E10" s="31"/>
    </row>
    <row r="11" spans="1:3" ht="7.5" customHeight="1">
      <c r="A11" s="1"/>
      <c r="B11" s="1"/>
      <c r="C11" s="1"/>
    </row>
    <row r="12" spans="1:5" ht="13.5" thickBot="1">
      <c r="A12" s="1"/>
      <c r="B12" s="1"/>
      <c r="C12" s="16"/>
      <c r="E12" t="s">
        <v>0</v>
      </c>
    </row>
    <row r="13" spans="1:6" ht="33.75">
      <c r="A13" s="3" t="s">
        <v>1</v>
      </c>
      <c r="B13" s="15" t="s">
        <v>90</v>
      </c>
      <c r="C13" s="17" t="s">
        <v>145</v>
      </c>
      <c r="D13" s="17" t="s">
        <v>146</v>
      </c>
      <c r="E13" s="18" t="s">
        <v>147</v>
      </c>
      <c r="F13" s="14"/>
    </row>
    <row r="14" spans="1:5" ht="12.75">
      <c r="A14" s="3">
        <v>1</v>
      </c>
      <c r="B14" s="4">
        <v>1</v>
      </c>
      <c r="C14" s="12">
        <v>2</v>
      </c>
      <c r="D14" s="12">
        <v>3</v>
      </c>
      <c r="E14" s="13">
        <v>4</v>
      </c>
    </row>
    <row r="15" spans="1:5" s="40" customFormat="1" ht="15.75" customHeight="1">
      <c r="A15" s="7" t="s">
        <v>2</v>
      </c>
      <c r="B15" s="37" t="s">
        <v>3</v>
      </c>
      <c r="C15" s="38">
        <f>C16+C21+C33+C41+C44+C48+C58+C55</f>
        <v>4065.3</v>
      </c>
      <c r="D15" s="38">
        <f>D16+D21+D33+D41+D44+D48+D58+D55</f>
        <v>2060.4</v>
      </c>
      <c r="E15" s="39">
        <f aca="true" t="shared" si="0" ref="E15:E20">D15/C15*100</f>
        <v>50.68260644970851</v>
      </c>
    </row>
    <row r="16" spans="1:5" s="40" customFormat="1" ht="15" customHeight="1">
      <c r="A16" s="5" t="s">
        <v>4</v>
      </c>
      <c r="B16" s="41" t="s">
        <v>5</v>
      </c>
      <c r="C16" s="38">
        <f>C17</f>
        <v>540.2</v>
      </c>
      <c r="D16" s="38">
        <f>D17</f>
        <v>370.8</v>
      </c>
      <c r="E16" s="39">
        <f t="shared" si="0"/>
        <v>68.64124398370973</v>
      </c>
    </row>
    <row r="17" spans="1:5" s="40" customFormat="1" ht="15.75" customHeight="1">
      <c r="A17" s="8" t="s">
        <v>6</v>
      </c>
      <c r="B17" s="41" t="s">
        <v>7</v>
      </c>
      <c r="C17" s="42">
        <v>540.2</v>
      </c>
      <c r="D17" s="42">
        <v>370.8</v>
      </c>
      <c r="E17" s="43">
        <f t="shared" si="0"/>
        <v>68.64124398370973</v>
      </c>
    </row>
    <row r="18" spans="1:5" s="40" customFormat="1" ht="66.75" hidden="1">
      <c r="A18" s="11" t="s">
        <v>77</v>
      </c>
      <c r="B18" s="44" t="s">
        <v>155</v>
      </c>
      <c r="C18" s="42">
        <v>577.2</v>
      </c>
      <c r="D18" s="42">
        <v>51.2</v>
      </c>
      <c r="E18" s="43">
        <f t="shared" si="0"/>
        <v>8.87040887040887</v>
      </c>
    </row>
    <row r="19" spans="1:5" s="40" customFormat="1" ht="89.25" hidden="1">
      <c r="A19" s="11" t="s">
        <v>92</v>
      </c>
      <c r="B19" s="44" t="s">
        <v>140</v>
      </c>
      <c r="C19" s="42"/>
      <c r="D19" s="42">
        <v>0.3</v>
      </c>
      <c r="E19" s="43" t="e">
        <f t="shared" si="0"/>
        <v>#DIV/0!</v>
      </c>
    </row>
    <row r="20" spans="1:5" s="40" customFormat="1" ht="41.25" customHeight="1" hidden="1">
      <c r="A20" s="11" t="s">
        <v>93</v>
      </c>
      <c r="B20" s="44" t="s">
        <v>139</v>
      </c>
      <c r="C20" s="42"/>
      <c r="D20" s="42"/>
      <c r="E20" s="43" t="e">
        <f t="shared" si="0"/>
        <v>#DIV/0!</v>
      </c>
    </row>
    <row r="21" spans="1:5" s="40" customFormat="1" ht="12.75">
      <c r="A21" s="7" t="s">
        <v>8</v>
      </c>
      <c r="B21" s="37" t="s">
        <v>9</v>
      </c>
      <c r="C21" s="38">
        <f>C22+C30</f>
        <v>227</v>
      </c>
      <c r="D21" s="38">
        <f>D22+D30</f>
        <v>227</v>
      </c>
      <c r="E21" s="39">
        <f aca="true" t="shared" si="1" ref="E21:E74">D21/C21*100</f>
        <v>100</v>
      </c>
    </row>
    <row r="22" spans="1:5" s="40" customFormat="1" ht="25.5" hidden="1">
      <c r="A22" s="7" t="s">
        <v>10</v>
      </c>
      <c r="B22" s="37" t="s">
        <v>11</v>
      </c>
      <c r="C22" s="38"/>
      <c r="D22" s="38"/>
      <c r="E22" s="43" t="e">
        <f t="shared" si="1"/>
        <v>#DIV/0!</v>
      </c>
    </row>
    <row r="23" spans="1:5" s="40" customFormat="1" ht="25.5" hidden="1">
      <c r="A23" s="8" t="s">
        <v>62</v>
      </c>
      <c r="B23" s="44" t="s">
        <v>12</v>
      </c>
      <c r="C23" s="42"/>
      <c r="D23" s="42"/>
      <c r="E23" s="43" t="e">
        <f t="shared" si="1"/>
        <v>#DIV/0!</v>
      </c>
    </row>
    <row r="24" spans="1:5" s="40" customFormat="1" ht="25.5" hidden="1">
      <c r="A24" s="8" t="s">
        <v>13</v>
      </c>
      <c r="B24" s="44" t="s">
        <v>12</v>
      </c>
      <c r="C24" s="42"/>
      <c r="D24" s="42"/>
      <c r="E24" s="43" t="e">
        <f t="shared" si="1"/>
        <v>#DIV/0!</v>
      </c>
    </row>
    <row r="25" spans="1:5" s="40" customFormat="1" ht="38.25" hidden="1">
      <c r="A25" s="8" t="s">
        <v>94</v>
      </c>
      <c r="B25" s="44" t="s">
        <v>95</v>
      </c>
      <c r="C25" s="42"/>
      <c r="D25" s="42"/>
      <c r="E25" s="43" t="e">
        <f>D25/C25*100</f>
        <v>#DIV/0!</v>
      </c>
    </row>
    <row r="26" spans="1:5" s="40" customFormat="1" ht="27" customHeight="1" hidden="1">
      <c r="A26" s="8" t="s">
        <v>63</v>
      </c>
      <c r="B26" s="44" t="s">
        <v>14</v>
      </c>
      <c r="C26" s="42"/>
      <c r="D26" s="42"/>
      <c r="E26" s="43" t="e">
        <f t="shared" si="1"/>
        <v>#DIV/0!</v>
      </c>
    </row>
    <row r="27" spans="1:5" s="40" customFormat="1" ht="27" customHeight="1" hidden="1">
      <c r="A27" s="8" t="s">
        <v>15</v>
      </c>
      <c r="B27" s="44" t="s">
        <v>14</v>
      </c>
      <c r="C27" s="42"/>
      <c r="D27" s="42"/>
      <c r="E27" s="43" t="e">
        <f t="shared" si="1"/>
        <v>#DIV/0!</v>
      </c>
    </row>
    <row r="28" spans="1:5" s="40" customFormat="1" ht="39.75" customHeight="1" hidden="1">
      <c r="A28" s="8" t="s">
        <v>96</v>
      </c>
      <c r="B28" s="44" t="s">
        <v>97</v>
      </c>
      <c r="C28" s="42">
        <v>0</v>
      </c>
      <c r="D28" s="42"/>
      <c r="E28" s="43" t="e">
        <f>D28/C28*100</f>
        <v>#DIV/0!</v>
      </c>
    </row>
    <row r="29" spans="1:5" s="40" customFormat="1" ht="25.5" hidden="1">
      <c r="A29" s="8" t="s">
        <v>98</v>
      </c>
      <c r="B29" s="44" t="s">
        <v>91</v>
      </c>
      <c r="C29" s="42"/>
      <c r="D29" s="42"/>
      <c r="E29" s="43" t="e">
        <f>D29/C29*100</f>
        <v>#DIV/0!</v>
      </c>
    </row>
    <row r="30" spans="1:5" s="40" customFormat="1" ht="12.75">
      <c r="A30" s="7" t="s">
        <v>64</v>
      </c>
      <c r="B30" s="37" t="s">
        <v>65</v>
      </c>
      <c r="C30" s="38">
        <v>227</v>
      </c>
      <c r="D30" s="38">
        <v>227</v>
      </c>
      <c r="E30" s="39">
        <f t="shared" si="1"/>
        <v>100</v>
      </c>
    </row>
    <row r="31" spans="1:5" s="40" customFormat="1" ht="12.75" hidden="1">
      <c r="A31" s="8" t="s">
        <v>66</v>
      </c>
      <c r="B31" s="44" t="s">
        <v>65</v>
      </c>
      <c r="C31" s="42">
        <v>205.8</v>
      </c>
      <c r="D31" s="42">
        <v>148.7</v>
      </c>
      <c r="E31" s="43">
        <f>D31/C31*100</f>
        <v>72.25461613216714</v>
      </c>
    </row>
    <row r="32" spans="1:5" s="40" customFormat="1" ht="25.5" hidden="1">
      <c r="A32" s="8" t="s">
        <v>99</v>
      </c>
      <c r="B32" s="44" t="s">
        <v>100</v>
      </c>
      <c r="C32" s="42"/>
      <c r="D32" s="42"/>
      <c r="E32" s="43"/>
    </row>
    <row r="33" spans="1:5" s="40" customFormat="1" ht="16.5" customHeight="1">
      <c r="A33" s="7" t="s">
        <v>16</v>
      </c>
      <c r="B33" s="37" t="s">
        <v>17</v>
      </c>
      <c r="C33" s="38">
        <f>C34+C36</f>
        <v>3165.9</v>
      </c>
      <c r="D33" s="38">
        <f>D34+D36</f>
        <v>1339.9</v>
      </c>
      <c r="E33" s="39">
        <f t="shared" si="1"/>
        <v>42.32287817050444</v>
      </c>
    </row>
    <row r="34" spans="1:5" s="40" customFormat="1" ht="16.5" customHeight="1">
      <c r="A34" s="7" t="s">
        <v>18</v>
      </c>
      <c r="B34" s="37" t="s">
        <v>19</v>
      </c>
      <c r="C34" s="38">
        <f>C35</f>
        <v>159.9</v>
      </c>
      <c r="D34" s="38">
        <v>15.7</v>
      </c>
      <c r="E34" s="39">
        <f t="shared" si="1"/>
        <v>9.81863664790494</v>
      </c>
    </row>
    <row r="35" spans="1:5" s="40" customFormat="1" ht="38.25" hidden="1">
      <c r="A35" s="6" t="s">
        <v>20</v>
      </c>
      <c r="B35" s="45" t="s">
        <v>21</v>
      </c>
      <c r="C35" s="42">
        <v>159.9</v>
      </c>
      <c r="D35" s="42">
        <v>2.4</v>
      </c>
      <c r="E35" s="43">
        <f t="shared" si="1"/>
        <v>1.5009380863039399</v>
      </c>
    </row>
    <row r="36" spans="1:5" s="40" customFormat="1" ht="12.75">
      <c r="A36" s="5" t="s">
        <v>22</v>
      </c>
      <c r="B36" s="37" t="s">
        <v>23</v>
      </c>
      <c r="C36" s="38">
        <f>C37+C39</f>
        <v>3006</v>
      </c>
      <c r="D36" s="38">
        <v>1324.2</v>
      </c>
      <c r="E36" s="39">
        <f t="shared" si="1"/>
        <v>44.05189620758483</v>
      </c>
    </row>
    <row r="37" spans="1:5" s="40" customFormat="1" ht="12.75" hidden="1">
      <c r="A37" s="6" t="s">
        <v>24</v>
      </c>
      <c r="B37" s="44" t="s">
        <v>127</v>
      </c>
      <c r="C37" s="42">
        <f>C38</f>
        <v>1066.7</v>
      </c>
      <c r="D37" s="42">
        <f>D38</f>
        <v>334.7</v>
      </c>
      <c r="E37" s="43">
        <f t="shared" si="1"/>
        <v>31.37714446423549</v>
      </c>
    </row>
    <row r="38" spans="1:5" s="40" customFormat="1" ht="25.5" hidden="1">
      <c r="A38" s="6" t="s">
        <v>25</v>
      </c>
      <c r="B38" s="44" t="s">
        <v>129</v>
      </c>
      <c r="C38" s="42">
        <v>1066.7</v>
      </c>
      <c r="D38" s="42">
        <v>334.7</v>
      </c>
      <c r="E38" s="43">
        <f t="shared" si="1"/>
        <v>31.37714446423549</v>
      </c>
    </row>
    <row r="39" spans="1:5" s="40" customFormat="1" ht="12.75" hidden="1">
      <c r="A39" s="6" t="s">
        <v>26</v>
      </c>
      <c r="B39" s="44" t="s">
        <v>128</v>
      </c>
      <c r="C39" s="42">
        <f>C40</f>
        <v>1939.3</v>
      </c>
      <c r="D39" s="42">
        <f>D40</f>
        <v>31.5</v>
      </c>
      <c r="E39" s="43">
        <f t="shared" si="1"/>
        <v>1.624297426906616</v>
      </c>
    </row>
    <row r="40" spans="1:5" s="40" customFormat="1" ht="25.5" hidden="1">
      <c r="A40" s="6" t="s">
        <v>27</v>
      </c>
      <c r="B40" s="44" t="s">
        <v>130</v>
      </c>
      <c r="C40" s="42">
        <v>1939.3</v>
      </c>
      <c r="D40" s="42">
        <v>31.5</v>
      </c>
      <c r="E40" s="43">
        <f t="shared" si="1"/>
        <v>1.624297426906616</v>
      </c>
    </row>
    <row r="41" spans="1:5" s="40" customFormat="1" ht="12.75">
      <c r="A41" s="5" t="s">
        <v>28</v>
      </c>
      <c r="B41" s="37" t="s">
        <v>29</v>
      </c>
      <c r="C41" s="38">
        <v>5</v>
      </c>
      <c r="D41" s="38">
        <v>4.8</v>
      </c>
      <c r="E41" s="39">
        <f t="shared" si="1"/>
        <v>96</v>
      </c>
    </row>
    <row r="42" spans="1:5" s="40" customFormat="1" ht="42" customHeight="1" hidden="1">
      <c r="A42" s="5" t="s">
        <v>30</v>
      </c>
      <c r="B42" s="37" t="s">
        <v>31</v>
      </c>
      <c r="C42" s="38">
        <f>C43</f>
        <v>3.1</v>
      </c>
      <c r="D42" s="38">
        <f>D43</f>
        <v>1</v>
      </c>
      <c r="E42" s="39">
        <f t="shared" si="1"/>
        <v>32.25806451612903</v>
      </c>
    </row>
    <row r="43" spans="1:5" s="40" customFormat="1" ht="54" customHeight="1" hidden="1">
      <c r="A43" s="6" t="s">
        <v>32</v>
      </c>
      <c r="B43" s="44" t="s">
        <v>33</v>
      </c>
      <c r="C43" s="42">
        <v>3.1</v>
      </c>
      <c r="D43" s="42">
        <v>1</v>
      </c>
      <c r="E43" s="43">
        <f t="shared" si="1"/>
        <v>32.25806451612903</v>
      </c>
    </row>
    <row r="44" spans="1:5" s="40" customFormat="1" ht="46.5" customHeight="1">
      <c r="A44" s="5" t="s">
        <v>34</v>
      </c>
      <c r="B44" s="46" t="s">
        <v>35</v>
      </c>
      <c r="C44" s="38">
        <f aca="true" t="shared" si="2" ref="C44:D46">C45</f>
        <v>111.7</v>
      </c>
      <c r="D44" s="38">
        <v>102.5</v>
      </c>
      <c r="E44" s="39">
        <f t="shared" si="1"/>
        <v>91.76365264100268</v>
      </c>
    </row>
    <row r="45" spans="1:5" s="40" customFormat="1" ht="66" customHeight="1" hidden="1">
      <c r="A45" s="5" t="s">
        <v>36</v>
      </c>
      <c r="B45" s="46" t="s">
        <v>37</v>
      </c>
      <c r="C45" s="38">
        <f t="shared" si="2"/>
        <v>111.7</v>
      </c>
      <c r="D45" s="38">
        <f t="shared" si="2"/>
        <v>60.9</v>
      </c>
      <c r="E45" s="39">
        <f t="shared" si="1"/>
        <v>54.521038495971354</v>
      </c>
    </row>
    <row r="46" spans="1:5" s="40" customFormat="1" ht="64.5" customHeight="1" hidden="1">
      <c r="A46" s="6" t="s">
        <v>67</v>
      </c>
      <c r="B46" s="47" t="s">
        <v>68</v>
      </c>
      <c r="C46" s="42">
        <f t="shared" si="2"/>
        <v>111.7</v>
      </c>
      <c r="D46" s="42">
        <f t="shared" si="2"/>
        <v>60.9</v>
      </c>
      <c r="E46" s="43">
        <f t="shared" si="1"/>
        <v>54.521038495971354</v>
      </c>
    </row>
    <row r="47" spans="1:5" s="40" customFormat="1" ht="53.25" customHeight="1" hidden="1">
      <c r="A47" s="6" t="s">
        <v>70</v>
      </c>
      <c r="B47" s="45" t="s">
        <v>69</v>
      </c>
      <c r="C47" s="42">
        <v>111.7</v>
      </c>
      <c r="D47" s="42">
        <v>60.9</v>
      </c>
      <c r="E47" s="43">
        <f t="shared" si="1"/>
        <v>54.521038495971354</v>
      </c>
    </row>
    <row r="48" spans="1:5" s="40" customFormat="1" ht="25.5" hidden="1">
      <c r="A48" s="3" t="s">
        <v>38</v>
      </c>
      <c r="B48" s="46" t="s">
        <v>39</v>
      </c>
      <c r="C48" s="38">
        <f>C49+C52</f>
        <v>0</v>
      </c>
      <c r="D48" s="38">
        <f>D49+D52</f>
        <v>0</v>
      </c>
      <c r="E48" s="39" t="e">
        <f t="shared" si="1"/>
        <v>#DIV/0!</v>
      </c>
    </row>
    <row r="49" spans="1:5" s="40" customFormat="1" ht="63.75" hidden="1">
      <c r="A49" s="3" t="s">
        <v>78</v>
      </c>
      <c r="B49" s="46" t="s">
        <v>79</v>
      </c>
      <c r="C49" s="38">
        <f>C50</f>
        <v>0</v>
      </c>
      <c r="D49" s="38">
        <f>D50</f>
        <v>0</v>
      </c>
      <c r="E49" s="39" t="e">
        <f t="shared" si="1"/>
        <v>#DIV/0!</v>
      </c>
    </row>
    <row r="50" spans="1:5" s="40" customFormat="1" ht="66.75" customHeight="1" hidden="1">
      <c r="A50" s="6" t="s">
        <v>80</v>
      </c>
      <c r="B50" s="45" t="s">
        <v>81</v>
      </c>
      <c r="C50" s="42">
        <f>C51</f>
        <v>0</v>
      </c>
      <c r="D50" s="42">
        <f>D51</f>
        <v>0</v>
      </c>
      <c r="E50" s="43" t="e">
        <f t="shared" si="1"/>
        <v>#DIV/0!</v>
      </c>
    </row>
    <row r="51" spans="1:5" s="40" customFormat="1" ht="70.5" customHeight="1" hidden="1">
      <c r="A51" s="6" t="s">
        <v>82</v>
      </c>
      <c r="B51" s="45" t="s">
        <v>83</v>
      </c>
      <c r="C51" s="42"/>
      <c r="D51" s="42"/>
      <c r="E51" s="43" t="e">
        <f t="shared" si="1"/>
        <v>#DIV/0!</v>
      </c>
    </row>
    <row r="52" spans="1:5" s="40" customFormat="1" ht="38.25" hidden="1">
      <c r="A52" s="3" t="s">
        <v>40</v>
      </c>
      <c r="B52" s="46" t="s">
        <v>41</v>
      </c>
      <c r="C52" s="38">
        <f>C53</f>
        <v>0</v>
      </c>
      <c r="D52" s="38">
        <f>D53</f>
        <v>0</v>
      </c>
      <c r="E52" s="39" t="e">
        <f t="shared" si="1"/>
        <v>#DIV/0!</v>
      </c>
    </row>
    <row r="53" spans="1:5" s="40" customFormat="1" ht="38.25" hidden="1">
      <c r="A53" s="6" t="s">
        <v>84</v>
      </c>
      <c r="B53" s="45" t="s">
        <v>85</v>
      </c>
      <c r="C53" s="42">
        <f>C54</f>
        <v>0</v>
      </c>
      <c r="D53" s="42">
        <f>D54</f>
        <v>0</v>
      </c>
      <c r="E53" s="43" t="e">
        <f t="shared" si="1"/>
        <v>#DIV/0!</v>
      </c>
    </row>
    <row r="54" spans="1:5" s="40" customFormat="1" ht="38.25" hidden="1">
      <c r="A54" s="6" t="s">
        <v>86</v>
      </c>
      <c r="B54" s="45" t="s">
        <v>87</v>
      </c>
      <c r="C54" s="42"/>
      <c r="D54" s="42"/>
      <c r="E54" s="43" t="e">
        <f t="shared" si="1"/>
        <v>#DIV/0!</v>
      </c>
    </row>
    <row r="55" spans="1:5" s="40" customFormat="1" ht="12.75">
      <c r="A55" s="5" t="s">
        <v>101</v>
      </c>
      <c r="B55" s="46" t="s">
        <v>102</v>
      </c>
      <c r="C55" s="38">
        <v>15.5</v>
      </c>
      <c r="D55" s="38">
        <v>15.4</v>
      </c>
      <c r="E55" s="39">
        <f>D55/C55*100</f>
        <v>99.35483870967742</v>
      </c>
    </row>
    <row r="56" spans="1:5" s="40" customFormat="1" ht="38.25" hidden="1">
      <c r="A56" s="5" t="s">
        <v>103</v>
      </c>
      <c r="B56" s="46" t="s">
        <v>105</v>
      </c>
      <c r="C56" s="38">
        <f>C57</f>
        <v>1.6</v>
      </c>
      <c r="D56" s="38">
        <f>D57</f>
        <v>1.6</v>
      </c>
      <c r="E56" s="43">
        <f>D56/C56*100</f>
        <v>100</v>
      </c>
    </row>
    <row r="57" spans="1:5" s="40" customFormat="1" ht="38.25" hidden="1">
      <c r="A57" s="6" t="s">
        <v>104</v>
      </c>
      <c r="B57" s="45" t="s">
        <v>106</v>
      </c>
      <c r="C57" s="42">
        <v>1.6</v>
      </c>
      <c r="D57" s="42">
        <v>1.6</v>
      </c>
      <c r="E57" s="43">
        <f>D57/C57*100</f>
        <v>100</v>
      </c>
    </row>
    <row r="58" spans="1:5" s="40" customFormat="1" ht="12.75" hidden="1">
      <c r="A58" s="5" t="s">
        <v>101</v>
      </c>
      <c r="B58" s="46" t="s">
        <v>133</v>
      </c>
      <c r="C58" s="38">
        <f>C59</f>
        <v>0</v>
      </c>
      <c r="D58" s="38">
        <v>0</v>
      </c>
      <c r="E58" s="43"/>
    </row>
    <row r="59" spans="1:5" s="40" customFormat="1" ht="12.75" hidden="1">
      <c r="A59" s="5" t="s">
        <v>103</v>
      </c>
      <c r="B59" s="48" t="s">
        <v>134</v>
      </c>
      <c r="C59" s="38">
        <f>C60</f>
        <v>0</v>
      </c>
      <c r="D59" s="38">
        <f>D60</f>
        <v>1</v>
      </c>
      <c r="E59" s="43" t="e">
        <f t="shared" si="1"/>
        <v>#DIV/0!</v>
      </c>
    </row>
    <row r="60" spans="1:5" s="40" customFormat="1" ht="12.75" hidden="1">
      <c r="A60" s="6" t="s">
        <v>104</v>
      </c>
      <c r="B60" s="45" t="s">
        <v>135</v>
      </c>
      <c r="C60" s="42"/>
      <c r="D60" s="42">
        <v>1</v>
      </c>
      <c r="E60" s="43" t="e">
        <f t="shared" si="1"/>
        <v>#DIV/0!</v>
      </c>
    </row>
    <row r="61" spans="1:5" s="40" customFormat="1" ht="12.75">
      <c r="A61" s="5" t="s">
        <v>42</v>
      </c>
      <c r="B61" s="49" t="s">
        <v>43</v>
      </c>
      <c r="C61" s="38">
        <f>C62</f>
        <v>6046.7</v>
      </c>
      <c r="D61" s="38">
        <f>D62</f>
        <v>4607.6</v>
      </c>
      <c r="E61" s="39">
        <f t="shared" si="1"/>
        <v>76.20024145401625</v>
      </c>
    </row>
    <row r="62" spans="1:5" s="40" customFormat="1" ht="25.5">
      <c r="A62" s="5" t="s">
        <v>44</v>
      </c>
      <c r="B62" s="50" t="s">
        <v>45</v>
      </c>
      <c r="C62" s="38">
        <f>C63+C66+C71</f>
        <v>6046.7</v>
      </c>
      <c r="D62" s="38">
        <f>D63+D66+D71</f>
        <v>4607.6</v>
      </c>
      <c r="E62" s="39">
        <f t="shared" si="1"/>
        <v>76.20024145401625</v>
      </c>
    </row>
    <row r="63" spans="1:5" s="40" customFormat="1" ht="30" customHeight="1">
      <c r="A63" s="5" t="s">
        <v>46</v>
      </c>
      <c r="B63" s="50" t="s">
        <v>47</v>
      </c>
      <c r="C63" s="38">
        <v>4967.1</v>
      </c>
      <c r="D63" s="38">
        <v>4006.1</v>
      </c>
      <c r="E63" s="39">
        <f t="shared" si="1"/>
        <v>80.65269473133215</v>
      </c>
    </row>
    <row r="64" spans="1:5" s="40" customFormat="1" ht="18" customHeight="1" hidden="1">
      <c r="A64" s="6" t="s">
        <v>48</v>
      </c>
      <c r="B64" s="51" t="s">
        <v>49</v>
      </c>
      <c r="C64" s="42">
        <f>C65</f>
        <v>4958.8</v>
      </c>
      <c r="D64" s="42">
        <f>D65</f>
        <v>1000</v>
      </c>
      <c r="E64" s="43">
        <f t="shared" si="1"/>
        <v>20.166169234492216</v>
      </c>
    </row>
    <row r="65" spans="1:5" s="40" customFormat="1" ht="26.25" customHeight="1" hidden="1">
      <c r="A65" s="6" t="s">
        <v>50</v>
      </c>
      <c r="B65" s="51" t="s">
        <v>136</v>
      </c>
      <c r="C65" s="42">
        <v>4958.8</v>
      </c>
      <c r="D65" s="42">
        <v>1000</v>
      </c>
      <c r="E65" s="43">
        <f t="shared" si="1"/>
        <v>20.166169234492216</v>
      </c>
    </row>
    <row r="66" spans="1:5" s="40" customFormat="1" ht="25.5">
      <c r="A66" s="5" t="s">
        <v>51</v>
      </c>
      <c r="B66" s="46" t="s">
        <v>52</v>
      </c>
      <c r="C66" s="38">
        <v>192.9</v>
      </c>
      <c r="D66" s="38">
        <v>136.2</v>
      </c>
      <c r="E66" s="39">
        <f t="shared" si="1"/>
        <v>70.60653188180403</v>
      </c>
    </row>
    <row r="67" spans="1:5" s="40" customFormat="1" ht="29.25" customHeight="1" hidden="1">
      <c r="A67" s="6" t="s">
        <v>53</v>
      </c>
      <c r="B67" s="48" t="s">
        <v>54</v>
      </c>
      <c r="C67" s="42">
        <f>C68</f>
        <v>189.5</v>
      </c>
      <c r="D67" s="42">
        <f>D68</f>
        <v>47.4</v>
      </c>
      <c r="E67" s="43">
        <f t="shared" si="1"/>
        <v>25.013192612137203</v>
      </c>
    </row>
    <row r="68" spans="1:5" s="40" customFormat="1" ht="38.25" hidden="1">
      <c r="A68" s="6" t="s">
        <v>55</v>
      </c>
      <c r="B68" s="51" t="s">
        <v>56</v>
      </c>
      <c r="C68" s="42">
        <v>189.5</v>
      </c>
      <c r="D68" s="42">
        <v>47.4</v>
      </c>
      <c r="E68" s="43">
        <f t="shared" si="1"/>
        <v>25.013192612137203</v>
      </c>
    </row>
    <row r="69" spans="1:5" s="40" customFormat="1" ht="25.5" hidden="1">
      <c r="A69" s="9" t="s">
        <v>57</v>
      </c>
      <c r="B69" s="50" t="s">
        <v>58</v>
      </c>
      <c r="C69" s="52">
        <f>C70</f>
        <v>0.2</v>
      </c>
      <c r="D69" s="52">
        <f>D70</f>
        <v>0.2</v>
      </c>
      <c r="E69" s="43">
        <f t="shared" si="1"/>
        <v>100</v>
      </c>
    </row>
    <row r="70" spans="1:5" s="40" customFormat="1" ht="25.5" hidden="1">
      <c r="A70" s="6" t="s">
        <v>59</v>
      </c>
      <c r="B70" s="53" t="s">
        <v>60</v>
      </c>
      <c r="C70" s="42">
        <v>0.2</v>
      </c>
      <c r="D70" s="42">
        <v>0.2</v>
      </c>
      <c r="E70" s="43">
        <f t="shared" si="1"/>
        <v>100</v>
      </c>
    </row>
    <row r="71" spans="1:5" s="40" customFormat="1" ht="20.25" customHeight="1">
      <c r="A71" s="5" t="s">
        <v>71</v>
      </c>
      <c r="B71" s="46" t="s">
        <v>72</v>
      </c>
      <c r="C71" s="38">
        <v>886.7</v>
      </c>
      <c r="D71" s="38">
        <v>465.3</v>
      </c>
      <c r="E71" s="39">
        <f t="shared" si="1"/>
        <v>52.47547084696064</v>
      </c>
    </row>
    <row r="72" spans="1:5" s="40" customFormat="1" ht="20.25" customHeight="1" hidden="1">
      <c r="A72" s="6" t="s">
        <v>73</v>
      </c>
      <c r="B72" s="48" t="s">
        <v>74</v>
      </c>
      <c r="C72" s="42">
        <f>C73</f>
        <v>586.9</v>
      </c>
      <c r="D72" s="42">
        <f>D73</f>
        <v>178</v>
      </c>
      <c r="E72" s="43">
        <f t="shared" si="1"/>
        <v>30.328846481513033</v>
      </c>
    </row>
    <row r="73" spans="1:5" s="40" customFormat="1" ht="25.5" hidden="1">
      <c r="A73" s="6" t="s">
        <v>75</v>
      </c>
      <c r="B73" s="48" t="s">
        <v>76</v>
      </c>
      <c r="C73" s="42">
        <v>586.9</v>
      </c>
      <c r="D73" s="42">
        <v>178</v>
      </c>
      <c r="E73" s="43">
        <f t="shared" si="1"/>
        <v>30.328846481513033</v>
      </c>
    </row>
    <row r="74" spans="1:5" s="40" customFormat="1" ht="12.75">
      <c r="A74" s="54"/>
      <c r="B74" s="55" t="s">
        <v>61</v>
      </c>
      <c r="C74" s="56">
        <f>C15+C61</f>
        <v>10112</v>
      </c>
      <c r="D74" s="56">
        <f>D15+D61</f>
        <v>6668</v>
      </c>
      <c r="E74" s="39">
        <f t="shared" si="1"/>
        <v>65.94145569620254</v>
      </c>
    </row>
    <row r="75" spans="1:5" ht="12.75">
      <c r="A75" s="21"/>
      <c r="B75" s="23"/>
      <c r="C75" s="24"/>
      <c r="D75" s="24"/>
      <c r="E75" s="25"/>
    </row>
    <row r="76" spans="1:5" ht="15.75">
      <c r="A76" s="21"/>
      <c r="B76" s="32" t="s">
        <v>148</v>
      </c>
      <c r="C76" s="32"/>
      <c r="D76" s="32"/>
      <c r="E76" s="32"/>
    </row>
    <row r="77" spans="1:5" ht="14.25" customHeight="1">
      <c r="A77" s="21"/>
      <c r="B77" s="23"/>
      <c r="C77" s="24"/>
      <c r="D77" s="24"/>
      <c r="E77" s="25"/>
    </row>
    <row r="78" spans="1:6" ht="33.75">
      <c r="A78" s="3" t="s">
        <v>1</v>
      </c>
      <c r="B78" s="26" t="s">
        <v>90</v>
      </c>
      <c r="C78" s="27" t="s">
        <v>145</v>
      </c>
      <c r="D78" s="27" t="s">
        <v>146</v>
      </c>
      <c r="E78" s="28" t="s">
        <v>147</v>
      </c>
      <c r="F78" s="14"/>
    </row>
    <row r="79" spans="1:5" s="40" customFormat="1" ht="12.75">
      <c r="A79" s="57"/>
      <c r="B79" s="58" t="s">
        <v>107</v>
      </c>
      <c r="C79" s="59">
        <f>C80+C83+C82+C81</f>
        <v>4853.9</v>
      </c>
      <c r="D79" s="59">
        <f>D80+D83+D82+D81</f>
        <v>3217.2</v>
      </c>
      <c r="E79" s="60">
        <f>D79/C79*100</f>
        <v>66.28072271781454</v>
      </c>
    </row>
    <row r="80" spans="2:5" s="40" customFormat="1" ht="38.25">
      <c r="B80" s="61" t="s">
        <v>108</v>
      </c>
      <c r="C80" s="19">
        <v>4552.3</v>
      </c>
      <c r="D80" s="19">
        <v>3012.6</v>
      </c>
      <c r="E80" s="20">
        <f aca="true" t="shared" si="3" ref="E80:E87">D80/C80*100</f>
        <v>66.17753662983546</v>
      </c>
    </row>
    <row r="81" spans="2:5" s="40" customFormat="1" ht="25.5">
      <c r="B81" s="61" t="s">
        <v>132</v>
      </c>
      <c r="C81" s="19">
        <v>55.4</v>
      </c>
      <c r="D81" s="19">
        <v>40.7</v>
      </c>
      <c r="E81" s="20">
        <f>D81/C81*100</f>
        <v>73.46570397111914</v>
      </c>
    </row>
    <row r="82" spans="2:5" s="40" customFormat="1" ht="12.75">
      <c r="B82" s="62" t="s">
        <v>109</v>
      </c>
      <c r="C82" s="63">
        <v>10</v>
      </c>
      <c r="D82" s="63">
        <v>0</v>
      </c>
      <c r="E82" s="20">
        <f t="shared" si="3"/>
        <v>0</v>
      </c>
    </row>
    <row r="83" spans="2:5" s="40" customFormat="1" ht="12.75">
      <c r="B83" s="62" t="s">
        <v>110</v>
      </c>
      <c r="C83" s="63">
        <v>236.2</v>
      </c>
      <c r="D83" s="63">
        <v>163.9</v>
      </c>
      <c r="E83" s="20">
        <f t="shared" si="3"/>
        <v>69.39034716342084</v>
      </c>
    </row>
    <row r="84" spans="2:5" s="40" customFormat="1" ht="12.75">
      <c r="B84" s="64" t="s">
        <v>111</v>
      </c>
      <c r="C84" s="59">
        <f>C85</f>
        <v>192.7</v>
      </c>
      <c r="D84" s="59">
        <f>D85</f>
        <v>117.7</v>
      </c>
      <c r="E84" s="60">
        <f t="shared" si="3"/>
        <v>61.07939802802284</v>
      </c>
    </row>
    <row r="85" spans="2:5" s="40" customFormat="1" ht="12.75">
      <c r="B85" s="64" t="s">
        <v>112</v>
      </c>
      <c r="C85" s="59">
        <v>192.7</v>
      </c>
      <c r="D85" s="59">
        <v>117.7</v>
      </c>
      <c r="E85" s="60">
        <f t="shared" si="3"/>
        <v>61.07939802802284</v>
      </c>
    </row>
    <row r="86" spans="2:5" s="40" customFormat="1" ht="25.5">
      <c r="B86" s="58" t="s">
        <v>113</v>
      </c>
      <c r="C86" s="59">
        <f>C87+C88+C89</f>
        <v>86.9</v>
      </c>
      <c r="D86" s="59">
        <f>D87+D88+D89</f>
        <v>63.2</v>
      </c>
      <c r="E86" s="60">
        <f t="shared" si="3"/>
        <v>72.72727272727273</v>
      </c>
    </row>
    <row r="87" spans="2:5" s="40" customFormat="1" ht="25.5">
      <c r="B87" s="65" t="s">
        <v>114</v>
      </c>
      <c r="C87" s="59">
        <v>32.9</v>
      </c>
      <c r="D87" s="59">
        <v>14.7</v>
      </c>
      <c r="E87" s="60">
        <f t="shared" si="3"/>
        <v>44.680851063829785</v>
      </c>
    </row>
    <row r="88" spans="2:5" s="40" customFormat="1" ht="12.75">
      <c r="B88" s="65" t="s">
        <v>131</v>
      </c>
      <c r="C88" s="59">
        <v>53</v>
      </c>
      <c r="D88" s="59">
        <v>47.5</v>
      </c>
      <c r="E88" s="60">
        <f aca="true" t="shared" si="4" ref="E88:E96">D88/C88*100</f>
        <v>89.62264150943396</v>
      </c>
    </row>
    <row r="89" spans="2:5" s="40" customFormat="1" ht="25.5">
      <c r="B89" s="65" t="s">
        <v>115</v>
      </c>
      <c r="C89" s="59">
        <v>1</v>
      </c>
      <c r="D89" s="59">
        <v>1</v>
      </c>
      <c r="E89" s="60">
        <f>D89/C89*100</f>
        <v>100</v>
      </c>
    </row>
    <row r="90" spans="2:5" s="40" customFormat="1" ht="12.75">
      <c r="B90" s="58" t="s">
        <v>116</v>
      </c>
      <c r="C90" s="59">
        <f>C92+C93+C91</f>
        <v>247.9</v>
      </c>
      <c r="D90" s="59">
        <f>D92+D91</f>
        <v>35</v>
      </c>
      <c r="E90" s="60">
        <f t="shared" si="4"/>
        <v>14.118596208148446</v>
      </c>
    </row>
    <row r="91" spans="2:5" s="40" customFormat="1" ht="12.75" hidden="1">
      <c r="B91" s="65" t="s">
        <v>125</v>
      </c>
      <c r="C91" s="59"/>
      <c r="D91" s="59"/>
      <c r="E91" s="60" t="e">
        <f t="shared" si="4"/>
        <v>#DIV/0!</v>
      </c>
    </row>
    <row r="92" spans="2:5" s="40" customFormat="1" ht="12.75">
      <c r="B92" s="65" t="s">
        <v>117</v>
      </c>
      <c r="C92" s="59">
        <v>247.9</v>
      </c>
      <c r="D92" s="59">
        <v>35</v>
      </c>
      <c r="E92" s="60">
        <f t="shared" si="4"/>
        <v>14.118596208148446</v>
      </c>
    </row>
    <row r="93" spans="2:5" s="40" customFormat="1" ht="12.75" hidden="1">
      <c r="B93" s="66" t="s">
        <v>117</v>
      </c>
      <c r="C93" s="67"/>
      <c r="D93" s="67">
        <v>0</v>
      </c>
      <c r="E93" s="60" t="e">
        <f t="shared" si="4"/>
        <v>#DIV/0!</v>
      </c>
    </row>
    <row r="94" spans="2:5" s="40" customFormat="1" ht="12.75">
      <c r="B94" s="58" t="s">
        <v>118</v>
      </c>
      <c r="C94" s="59">
        <f>C96+C95</f>
        <v>2339.8</v>
      </c>
      <c r="D94" s="59">
        <f>D96+D95</f>
        <v>1373.3</v>
      </c>
      <c r="E94" s="60">
        <f t="shared" si="4"/>
        <v>58.693050688092995</v>
      </c>
    </row>
    <row r="95" spans="2:5" s="40" customFormat="1" ht="12.75">
      <c r="B95" s="65" t="s">
        <v>141</v>
      </c>
      <c r="C95" s="59">
        <v>6</v>
      </c>
      <c r="D95" s="59">
        <v>3.3</v>
      </c>
      <c r="E95" s="60">
        <f t="shared" si="4"/>
        <v>54.99999999999999</v>
      </c>
    </row>
    <row r="96" spans="2:5" s="40" customFormat="1" ht="12.75">
      <c r="B96" s="65" t="s">
        <v>119</v>
      </c>
      <c r="C96" s="59">
        <v>2333.8</v>
      </c>
      <c r="D96" s="59">
        <v>1370</v>
      </c>
      <c r="E96" s="60">
        <f t="shared" si="4"/>
        <v>58.70254520524466</v>
      </c>
    </row>
    <row r="97" spans="2:5" s="40" customFormat="1" ht="12.75">
      <c r="B97" s="58" t="s">
        <v>120</v>
      </c>
      <c r="C97" s="59">
        <f>C98</f>
        <v>3179.2</v>
      </c>
      <c r="D97" s="59">
        <f>D98</f>
        <v>1926.1</v>
      </c>
      <c r="E97" s="60">
        <f aca="true" t="shared" si="5" ref="E97:E103">D97/C97*100</f>
        <v>60.58442375440363</v>
      </c>
    </row>
    <row r="98" spans="2:5" s="40" customFormat="1" ht="12.75">
      <c r="B98" s="58" t="s">
        <v>121</v>
      </c>
      <c r="C98" s="59">
        <v>3179.2</v>
      </c>
      <c r="D98" s="59">
        <v>1926.1</v>
      </c>
      <c r="E98" s="60">
        <f t="shared" si="5"/>
        <v>60.58442375440363</v>
      </c>
    </row>
    <row r="99" spans="2:5" s="40" customFormat="1" ht="12.75">
      <c r="B99" s="68" t="s">
        <v>137</v>
      </c>
      <c r="C99" s="59">
        <f>C100</f>
        <v>60</v>
      </c>
      <c r="D99" s="59">
        <f>D100+D114</f>
        <v>44.8</v>
      </c>
      <c r="E99" s="60">
        <f t="shared" si="5"/>
        <v>74.66666666666666</v>
      </c>
    </row>
    <row r="100" spans="2:5" s="40" customFormat="1" ht="14.25" customHeight="1">
      <c r="B100" s="68" t="s">
        <v>138</v>
      </c>
      <c r="C100" s="59">
        <v>60</v>
      </c>
      <c r="D100" s="59">
        <v>44.8</v>
      </c>
      <c r="E100" s="60">
        <f t="shared" si="5"/>
        <v>74.66666666666666</v>
      </c>
    </row>
    <row r="101" spans="2:5" s="40" customFormat="1" ht="12.75">
      <c r="B101" s="58" t="s">
        <v>122</v>
      </c>
      <c r="C101" s="59">
        <f>C102</f>
        <v>45.5</v>
      </c>
      <c r="D101" s="59">
        <f>D102</f>
        <v>27.3</v>
      </c>
      <c r="E101" s="60">
        <f>D101/C101*100</f>
        <v>60</v>
      </c>
    </row>
    <row r="102" spans="2:5" s="40" customFormat="1" ht="12.75">
      <c r="B102" s="65" t="s">
        <v>123</v>
      </c>
      <c r="C102" s="59">
        <v>45.5</v>
      </c>
      <c r="D102" s="59">
        <v>27.3</v>
      </c>
      <c r="E102" s="60">
        <f>D102/C102*100</f>
        <v>60</v>
      </c>
    </row>
    <row r="103" spans="2:5" s="40" customFormat="1" ht="12.75">
      <c r="B103" s="69" t="s">
        <v>124</v>
      </c>
      <c r="C103" s="70">
        <f>C79+C84+C86+++C90+++C94++C97+++C101+C99</f>
        <v>11005.899999999998</v>
      </c>
      <c r="D103" s="70">
        <f>D79+D84+D86+++D90+++D94++D97+++D101+D99</f>
        <v>6804.6</v>
      </c>
      <c r="E103" s="71">
        <f t="shared" si="5"/>
        <v>61.82683833216731</v>
      </c>
    </row>
    <row r="104" spans="2:5" s="40" customFormat="1" ht="12.75">
      <c r="B104" s="72" t="s">
        <v>149</v>
      </c>
      <c r="C104" s="73">
        <f>C74-C103</f>
        <v>-893.8999999999978</v>
      </c>
      <c r="D104" s="73">
        <f>D74-D103</f>
        <v>-136.60000000000036</v>
      </c>
      <c r="E104" s="60"/>
    </row>
    <row r="106" spans="1:5" ht="15.75">
      <c r="A106" s="21"/>
      <c r="B106" s="32" t="s">
        <v>150</v>
      </c>
      <c r="C106" s="32"/>
      <c r="D106" s="32"/>
      <c r="E106" s="32"/>
    </row>
    <row r="107" spans="1:5" ht="14.25" customHeight="1">
      <c r="A107" s="21"/>
      <c r="B107" s="23"/>
      <c r="C107" s="24"/>
      <c r="D107" s="24"/>
      <c r="E107" s="25"/>
    </row>
    <row r="108" spans="1:6" ht="33.75">
      <c r="A108" s="3" t="s">
        <v>1</v>
      </c>
      <c r="B108" s="26" t="s">
        <v>90</v>
      </c>
      <c r="C108" s="27" t="s">
        <v>145</v>
      </c>
      <c r="D108" s="27" t="s">
        <v>146</v>
      </c>
      <c r="E108" s="28" t="s">
        <v>147</v>
      </c>
      <c r="F108" s="14"/>
    </row>
    <row r="109" spans="1:5" ht="25.5">
      <c r="A109" s="1"/>
      <c r="B109" s="29" t="s">
        <v>151</v>
      </c>
      <c r="C109" s="19">
        <v>-893.9</v>
      </c>
      <c r="D109" s="19">
        <v>-136.6</v>
      </c>
      <c r="E109" s="20"/>
    </row>
    <row r="110" spans="2:5" ht="12.75">
      <c r="B110" s="30" t="s">
        <v>152</v>
      </c>
      <c r="C110" s="19">
        <v>-893.9</v>
      </c>
      <c r="D110" s="19">
        <v>-136.6</v>
      </c>
      <c r="E110" s="20"/>
    </row>
  </sheetData>
  <sheetProtection selectLockedCells="1" selectUnlockedCells="1"/>
  <mergeCells count="11">
    <mergeCell ref="D1:E1"/>
    <mergeCell ref="C3:E3"/>
    <mergeCell ref="C4:E4"/>
    <mergeCell ref="A7:E7"/>
    <mergeCell ref="B5:C5"/>
    <mergeCell ref="B6:E6"/>
    <mergeCell ref="B76:E76"/>
    <mergeCell ref="B106:E106"/>
    <mergeCell ref="B10:E10"/>
    <mergeCell ref="B8:E8"/>
    <mergeCell ref="C2:E2"/>
  </mergeCells>
  <printOptions/>
  <pageMargins left="0.6692913385826772" right="0.4330708661417323" top="0.31496062992125984" bottom="0.4724409448818898" header="0.5118110236220472" footer="0.5118110236220472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2018-10-25T08:47:20Z</cp:lastPrinted>
  <dcterms:modified xsi:type="dcterms:W3CDTF">2018-10-25T08:47:21Z</dcterms:modified>
  <cp:category/>
  <cp:version/>
  <cp:contentType/>
  <cp:contentStatus/>
</cp:coreProperties>
</file>