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<sst xmlns="http://schemas.openxmlformats.org/spreadsheetml/2006/main" count="160" uniqueCount="157">
  <si>
    <t>(тыс. руб.)</t>
  </si>
  <si>
    <t>Код БК РФ</t>
  </si>
  <si>
    <t> 1 00 00000 00 0000 000</t>
  </si>
  <si>
    <t>НАЛОГОВЫЕ И НЕНАЛОГОВЫЕ ДОХОДЫ</t>
  </si>
  <si>
    <t>1 01 00000 00 0000 000</t>
  </si>
  <si>
    <t>НАЛОГИ НА ПРИБЫЛЬ, ДОХОДЫ</t>
  </si>
  <si>
    <t> 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</si>
  <si>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</si>
  <si>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</si>
  <si>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</si>
  <si>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</si>
  <si>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</si>
  <si>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</si>
  <si>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</si>
  <si>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</si>
  <si>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</si>
  <si>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 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</si>
  <si>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</si>
  <si>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</si>
  <si>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</si>
  <si>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</si>
  <si>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</si>
  <si>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</si>
  <si>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</si>
  <si>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</si>
  <si>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</si>
  <si>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</si>
  <si>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</si>
  <si>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</si>
  <si>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</si>
  <si>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</si>
  <si>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</si>
  <si>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</si>
  <si>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</si>
  <si>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</si>
  <si>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</si>
  <si>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</si>
  <si>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</si>
  <si>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</si>
  <si>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</si>
  <si>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</si>
  <si>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</si>
  <si>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</si>
  <si>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</si>
  <si>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</si>
  <si>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</si>
  <si>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</si>
  <si>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</si>
  <si>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</si>
  <si>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</si>
  <si>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</si>
  <si>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</si>
  <si>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</si>
  <si>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</si>
  <si>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</si>
  <si>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</si>
  <si>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</si>
  <si>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</si>
  <si>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</si>
  <si>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</si>
  <si>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</si>
  <si>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</si>
  <si>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</si>
  <si>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</si>
  <si>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</si>
  <si>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</si>
  <si>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</si>
  <si>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</si>
  <si>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</si>
  <si>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</si>
  <si>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</si>
  <si>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</si>
  <si>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 Всего доходов</t>
  </si>
  <si>
    <t>1 05 01010 01 0000 110</t>
  </si>
  <si>
    <t>1 05 01020 01 0000 110</t>
  </si>
  <si>
    <t>1 11 05013 10 0000 120</t>
  </si>
  <si>
    <t>1 14 06013 10 0000 430</t>
  </si>
  <si>
    <t>1 05 03000 01 0000 110</t>
  </si>
  <si>
    <t>Единый сельскохозяйственный налог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</si>
  <si>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</si>
  <si>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</si>
  <si>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</si>
  <si>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</si>
  <si>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</si>
  <si>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</si>
  <si>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</si>
  <si>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</si>
  <si>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</si>
  <si>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</si>
  <si>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</si>
  <si>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1 01 02010 01 0000 110</t>
  </si>
  <si>
    <r>
      <t>Налог  на  доходы физических лиц 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</si>
  <si>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</si>
  <si>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</si>
  <si>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</si>
  <si>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</si>
  <si>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</si>
  <si>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</si>
  <si>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</si>
  <si>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                                                                                                                                                                             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</si>
  <si>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</si>
  <si>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                                                                                                                                                                              </t>
  </si>
  <si>
    <t>к постановлению Администрации</t>
  </si>
  <si>
    <t>Михайловского сельского поселения</t>
  </si>
  <si>
    <t>Наименование показателей</t>
  </si>
  <si>
    <t>Минимальный налог, зачисляемый в бюджеты субъектов Российской Федерации</t>
  </si>
  <si>
    <t>1 01 02020 01 0000 110</t>
  </si>
  <si>
    <t>1 01 02030 01 0000 110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</si>
  <si>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</si>
  <si>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</si>
  <si>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</si>
  <si>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</si>
  <si>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</si>
  <si>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1 05 03020 01 0000 110</t>
  </si>
  <si>
    <t>Единый сельскохозяйственный налог (за налоговые периоды, истекшие до 1 января 2011 года)</t>
  </si>
  <si>
    <t> 1 16 00000 00 0000 000</t>
  </si>
  <si>
    <t>ШТРАФЫ, САНКЦИИ, ВОЗМЕЩЕНИЕ УЩЕРБА</t>
  </si>
  <si>
    <t>1 16 51000 02 0000 140</t>
  </si>
  <si>
    <t>1 16 51040 02 0000 140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</si>
  <si>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</si>
  <si>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</si>
  <si>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% выполнения к году</t>
  </si>
  <si>
    <t xml:space="preserve">Исполнение бюджета  Михайловского сельского поселения Тацинского района </t>
  </si>
  <si>
    <t> 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</si>
  <si>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</si>
  <si>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</si>
  <si>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</si>
  <si>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</si>
  <si>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</si>
  <si>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</si>
  <si>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</si>
  <si>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</si>
  <si>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</si>
  <si>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</si>
  <si>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</si>
  <si>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</si>
  <si>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</si>
  <si>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</si>
  <si>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</si>
  <si>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</si>
  <si>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</si>
  <si>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</si>
  <si>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 И СПОРТ</t>
  </si>
  <si>
    <t>Массовый спорт</t>
  </si>
  <si>
    <t>Обслуживание государственного внутреннего и муниципального долга</t>
  </si>
  <si>
    <t>ИТОГО:</t>
  </si>
  <si>
    <t>РАСХОДЫ</t>
  </si>
  <si>
    <t>Водное хозяйство</t>
  </si>
  <si>
    <t>ОБСЛУЖИВАНИЕ ГОСУДАРСТВЕННОГО И МУНИЦИПАЛЬНОГО ДОЛГА</t>
  </si>
  <si>
    <t>Дефицит (-), профицит (+)</t>
  </si>
  <si>
    <t xml:space="preserve">Приложение </t>
  </si>
  <si>
    <t xml:space="preserve">утвержденный бюджет 2014 года Собранием депутатов </t>
  </si>
  <si>
    <t>Налог на доходы физических лиц с доходов,  полученных физическими лицами не являющимися налоговыми резидентами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</si>
  <si>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</si>
  <si>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за 9 месяцев 2014 г </t>
  </si>
  <si>
    <t>Факт на 01.10.14г.</t>
  </si>
  <si>
    <t>от 15.10.2014 г. № 120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</si>
</sst>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8"/>
      <name val="Arial Cyr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164" fontId="5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 horizontal="center" wrapText="1"/>
    </xf>
    <xf numFmtId="164" fontId="13" fillId="33" borderId="13" xfId="0" applyNumberFormat="1" applyFont="1" applyFill="1" applyBorder="1" applyAlignment="1">
      <alignment horizontal="center" vertical="center" wrapText="1"/>
    </xf>
    <xf numFmtId="164" fontId="1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164" fontId="4" fillId="0" borderId="17" xfId="0" applyNumberFormat="1" applyFont="1" applyFill="1" applyBorder="1" applyAlignment="1">
      <alignment horizontal="right" wrapText="1"/>
    </xf>
    <xf numFmtId="164" fontId="3" fillId="0" borderId="12" xfId="0" applyNumberFormat="1" applyFont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right" wrapText="1"/>
    </xf>
    <xf numFmtId="164" fontId="2" fillId="0" borderId="1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2" fillId="0" borderId="18" xfId="0" applyNumberFormat="1" applyFont="1" applyFill="1" applyBorder="1" applyAlignment="1">
      <alignment horizontal="right" wrapText="1"/>
    </xf>
    <xf numFmtId="164" fontId="6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2" fillId="0" borderId="12" xfId="0" applyFont="1" applyFill="1" applyBorder="1" applyAlignment="1">
      <alignment/>
    </xf>
    <xf numFmtId="164" fontId="3" fillId="0" borderId="2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1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B57">
      <selection activeCell="I101" sqref="I101"/>
    </sheetView>
  </sheetViews>
  <sheetFormatPr defaultColWidth="9.00390625" defaultRowHeight="12.75"/>
  <cols>
    <col min="1" max="1" width="21.625" style="0" hidden="1" customWidth="1"/>
    <col min="2" max="2" width="58.625" style="0" customWidth="1"/>
    <col min="3" max="3" width="18.25390625" style="0" customWidth="1"/>
    <col min="4" max="4" width="13.25390625" style="0" customWidth="1"/>
    <col min="5" max="5" width="11.625" style="0" customWidth="1"/>
  </cols>
  <sheetData>
    <row r="1" spans="1:5" ht="12.75">
      <c r="A1" s="1"/>
      <c r="B1" s="1"/>
      <c r="C1" s="2"/>
      <c r="D1" s="59" t="s">
        <v>150</v>
      </c>
      <c r="E1" s="59"/>
    </row>
    <row r="2" spans="1:5" ht="12.75">
      <c r="A2" s="21"/>
      <c r="B2" s="21"/>
      <c r="C2" s="58" t="s">
        <v>102</v>
      </c>
      <c r="D2" s="58"/>
      <c r="E2" s="58"/>
    </row>
    <row r="3" spans="1:5" ht="12.75">
      <c r="A3" s="21"/>
      <c r="B3" s="21"/>
      <c r="C3" s="58" t="s">
        <v>103</v>
      </c>
      <c r="D3" s="58"/>
      <c r="E3" s="58"/>
    </row>
    <row r="4" spans="1:5" ht="12.75">
      <c r="A4" s="1"/>
      <c r="B4" s="1"/>
      <c r="C4" s="60" t="s">
        <v>156</v>
      </c>
      <c r="D4" s="60"/>
      <c r="E4" s="60"/>
    </row>
    <row r="5" spans="1:3" ht="15" customHeight="1">
      <c r="A5" s="1"/>
      <c r="B5" s="57"/>
      <c r="C5" s="57"/>
    </row>
    <row r="6" spans="1:5" ht="18.75" customHeight="1">
      <c r="A6" s="61" t="s">
        <v>122</v>
      </c>
      <c r="B6" s="61"/>
      <c r="C6" s="61"/>
      <c r="D6" s="61"/>
      <c r="E6" s="61"/>
    </row>
    <row r="7" spans="1:5" ht="15.75">
      <c r="A7" s="1"/>
      <c r="B7" s="57" t="s">
        <v>154</v>
      </c>
      <c r="C7" s="57"/>
      <c r="D7" s="57"/>
      <c r="E7" s="57"/>
    </row>
    <row r="8" spans="1:3" ht="12.75">
      <c r="A8" s="1"/>
      <c r="B8" s="1"/>
      <c r="C8" s="1"/>
    </row>
    <row r="9" spans="1:5" ht="13.5" thickBot="1">
      <c r="A9" s="1"/>
      <c r="B9" s="1"/>
      <c r="C9" s="28"/>
      <c r="E9" t="s">
        <v>0</v>
      </c>
    </row>
    <row r="10" spans="1:6" ht="45">
      <c r="A10" s="3" t="s">
        <v>1</v>
      </c>
      <c r="B10" s="27" t="s">
        <v>104</v>
      </c>
      <c r="C10" s="34" t="s">
        <v>151</v>
      </c>
      <c r="D10" s="34" t="s">
        <v>155</v>
      </c>
      <c r="E10" s="35" t="s">
        <v>121</v>
      </c>
      <c r="F10" s="26"/>
    </row>
    <row r="11" spans="1:5" ht="12.75">
      <c r="A11" s="3">
        <v>1</v>
      </c>
      <c r="B11" s="4">
        <v>1</v>
      </c>
      <c r="C11" s="23">
        <v>2</v>
      </c>
      <c r="D11" s="23">
        <v>3</v>
      </c>
      <c r="E11" s="24">
        <v>4</v>
      </c>
    </row>
    <row r="12" spans="1:5" ht="15.75" customHeight="1">
      <c r="A12" s="18" t="s">
        <v>2</v>
      </c>
      <c r="B12" s="5" t="s">
        <v>3</v>
      </c>
      <c r="C12" s="29">
        <f>C13+C30+C41+C18+C38+C47+C56</f>
        <v>5341.500000000001</v>
      </c>
      <c r="D12" s="29">
        <f>D13+D30+D41+D18+D38+D47+D56</f>
        <v>2757.7999999999997</v>
      </c>
      <c r="E12" s="33">
        <f>D12/C12*100</f>
        <v>51.62969203407282</v>
      </c>
    </row>
    <row r="13" spans="1:5" ht="15" customHeight="1">
      <c r="A13" s="16" t="s">
        <v>4</v>
      </c>
      <c r="B13" s="5" t="s">
        <v>5</v>
      </c>
      <c r="C13" s="29">
        <f>C14</f>
        <v>1379.5</v>
      </c>
      <c r="D13" s="29">
        <f>D14</f>
        <v>565.2</v>
      </c>
      <c r="E13" s="33">
        <f aca="true" t="shared" si="0" ref="E13:E72">D13/C13*100</f>
        <v>40.971366437114895</v>
      </c>
    </row>
    <row r="14" spans="1:5" ht="15.75" customHeight="1">
      <c r="A14" s="19" t="s">
        <v>6</v>
      </c>
      <c r="B14" s="6" t="s">
        <v>7</v>
      </c>
      <c r="C14" s="30">
        <f>C15</f>
        <v>1379.5</v>
      </c>
      <c r="D14" s="30">
        <f>D15+D16+D17</f>
        <v>565.2</v>
      </c>
      <c r="E14" s="25">
        <f t="shared" si="0"/>
        <v>40.971366437114895</v>
      </c>
    </row>
    <row r="15" spans="1:5" ht="66.75">
      <c r="A15" s="22" t="s">
        <v>90</v>
      </c>
      <c r="B15" s="6" t="s">
        <v>91</v>
      </c>
      <c r="C15" s="30">
        <v>1379.5</v>
      </c>
      <c r="D15" s="30">
        <v>560.1</v>
      </c>
      <c r="E15" s="25">
        <f t="shared" si="0"/>
        <v>40.601667270750276</v>
      </c>
    </row>
    <row r="16" spans="1:5" ht="38.25">
      <c r="A16" s="22" t="s">
        <v>106</v>
      </c>
      <c r="B16" s="6" t="s">
        <v>153</v>
      </c>
      <c r="C16" s="30"/>
      <c r="D16" s="30">
        <v>0.2</v>
      </c>
      <c r="E16" s="25" t="e">
        <f t="shared" si="0"/>
        <v>#DIV/0!</v>
      </c>
    </row>
    <row r="17" spans="1:5" ht="41.25" customHeight="1">
      <c r="A17" s="22" t="s">
        <v>107</v>
      </c>
      <c r="B17" s="6" t="s">
        <v>152</v>
      </c>
      <c r="C17" s="30"/>
      <c r="D17" s="30">
        <v>4.9</v>
      </c>
      <c r="E17" s="25" t="e">
        <f t="shared" si="0"/>
        <v>#DIV/0!</v>
      </c>
    </row>
    <row r="18" spans="1:5" ht="12.75">
      <c r="A18" s="18" t="s">
        <v>8</v>
      </c>
      <c r="B18" s="5" t="s">
        <v>9</v>
      </c>
      <c r="C18" s="29">
        <f>C19+C27</f>
        <v>242</v>
      </c>
      <c r="D18" s="29">
        <f>D19+D27</f>
        <v>109.10000000000001</v>
      </c>
      <c r="E18" s="33">
        <f t="shared" si="0"/>
        <v>45.082644628099175</v>
      </c>
    </row>
    <row r="19" spans="1:5" ht="25.5">
      <c r="A19" s="18" t="s">
        <v>10</v>
      </c>
      <c r="B19" s="5" t="s">
        <v>11</v>
      </c>
      <c r="C19" s="29">
        <f>C20+C23+C26</f>
        <v>44.099999999999994</v>
      </c>
      <c r="D19" s="29">
        <f>D20+D23+D26</f>
        <v>42.7</v>
      </c>
      <c r="E19" s="25">
        <f t="shared" si="0"/>
        <v>96.82539682539685</v>
      </c>
    </row>
    <row r="20" spans="1:5" ht="25.5">
      <c r="A20" s="19" t="s">
        <v>73</v>
      </c>
      <c r="B20" s="6" t="s">
        <v>12</v>
      </c>
      <c r="C20" s="30">
        <f>C21+C22</f>
        <v>14.2</v>
      </c>
      <c r="D20" s="30">
        <f>D21+D22</f>
        <v>18</v>
      </c>
      <c r="E20" s="25">
        <f t="shared" si="0"/>
        <v>126.7605633802817</v>
      </c>
    </row>
    <row r="21" spans="1:5" ht="25.5">
      <c r="A21" s="19" t="s">
        <v>13</v>
      </c>
      <c r="B21" s="6" t="s">
        <v>12</v>
      </c>
      <c r="C21" s="30">
        <v>14.2</v>
      </c>
      <c r="D21" s="30">
        <v>18</v>
      </c>
      <c r="E21" s="25">
        <f t="shared" si="0"/>
        <v>126.7605633802817</v>
      </c>
    </row>
    <row r="22" spans="1:5" ht="38.25" hidden="1">
      <c r="A22" s="19" t="s">
        <v>108</v>
      </c>
      <c r="B22" s="6" t="s">
        <v>109</v>
      </c>
      <c r="C22" s="30"/>
      <c r="D22" s="30"/>
      <c r="E22" s="25" t="e">
        <f>D22/C22*100</f>
        <v>#DIV/0!</v>
      </c>
    </row>
    <row r="23" spans="1:5" ht="27" customHeight="1">
      <c r="A23" s="19" t="s">
        <v>74</v>
      </c>
      <c r="B23" s="6" t="s">
        <v>14</v>
      </c>
      <c r="C23" s="30">
        <f>C24+C25</f>
        <v>29.9</v>
      </c>
      <c r="D23" s="30">
        <f>D24+D25</f>
        <v>20.900000000000002</v>
      </c>
      <c r="E23" s="25">
        <f t="shared" si="0"/>
        <v>69.89966555183948</v>
      </c>
    </row>
    <row r="24" spans="1:5" ht="27" customHeight="1">
      <c r="A24" s="19" t="s">
        <v>15</v>
      </c>
      <c r="B24" s="6" t="s">
        <v>14</v>
      </c>
      <c r="C24" s="30">
        <v>29.9</v>
      </c>
      <c r="D24" s="30">
        <v>20.8</v>
      </c>
      <c r="E24" s="25">
        <f t="shared" si="0"/>
        <v>69.56521739130436</v>
      </c>
    </row>
    <row r="25" spans="1:5" ht="39.75" customHeight="1">
      <c r="A25" s="19" t="s">
        <v>110</v>
      </c>
      <c r="B25" s="6" t="s">
        <v>111</v>
      </c>
      <c r="C25" s="30">
        <v>0</v>
      </c>
      <c r="D25" s="30">
        <v>0.1</v>
      </c>
      <c r="E25" s="25" t="e">
        <f>D25/C25*100</f>
        <v>#DIV/0!</v>
      </c>
    </row>
    <row r="26" spans="1:5" ht="25.5">
      <c r="A26" s="19" t="s">
        <v>112</v>
      </c>
      <c r="B26" s="6" t="s">
        <v>105</v>
      </c>
      <c r="C26" s="31"/>
      <c r="D26" s="31">
        <v>3.8</v>
      </c>
      <c r="E26" s="25" t="e">
        <f>D26/C26*100</f>
        <v>#DIV/0!</v>
      </c>
    </row>
    <row r="27" spans="1:5" ht="12.75">
      <c r="A27" s="18" t="s">
        <v>77</v>
      </c>
      <c r="B27" s="5" t="s">
        <v>78</v>
      </c>
      <c r="C27" s="29">
        <f>C28+C29</f>
        <v>197.9</v>
      </c>
      <c r="D27" s="29">
        <f>D28+D29</f>
        <v>66.4</v>
      </c>
      <c r="E27" s="33">
        <f t="shared" si="0"/>
        <v>33.552299140980296</v>
      </c>
    </row>
    <row r="28" spans="1:5" ht="12.75">
      <c r="A28" s="19" t="s">
        <v>79</v>
      </c>
      <c r="B28" s="6" t="s">
        <v>78</v>
      </c>
      <c r="C28" s="30">
        <v>197.9</v>
      </c>
      <c r="D28" s="30">
        <v>66.4</v>
      </c>
      <c r="E28" s="25">
        <f>D28/C28*100</f>
        <v>33.552299140980296</v>
      </c>
    </row>
    <row r="29" spans="1:5" ht="25.5" hidden="1">
      <c r="A29" s="19" t="s">
        <v>113</v>
      </c>
      <c r="B29" s="6" t="s">
        <v>114</v>
      </c>
      <c r="C29" s="30"/>
      <c r="D29" s="30"/>
      <c r="E29" s="25"/>
    </row>
    <row r="30" spans="1:5" ht="16.5" customHeight="1">
      <c r="A30" s="18" t="s">
        <v>16</v>
      </c>
      <c r="B30" s="5" t="s">
        <v>17</v>
      </c>
      <c r="C30" s="29">
        <f>C31+C33</f>
        <v>2709.3</v>
      </c>
      <c r="D30" s="29">
        <f>D31+D33</f>
        <v>1404</v>
      </c>
      <c r="E30" s="33">
        <f t="shared" si="0"/>
        <v>51.82150370944524</v>
      </c>
    </row>
    <row r="31" spans="1:5" ht="16.5" customHeight="1">
      <c r="A31" s="18" t="s">
        <v>18</v>
      </c>
      <c r="B31" s="5" t="s">
        <v>19</v>
      </c>
      <c r="C31" s="29">
        <f>C32</f>
        <v>164.3</v>
      </c>
      <c r="D31" s="29">
        <f>D32</f>
        <v>150.7</v>
      </c>
      <c r="E31" s="33">
        <f t="shared" si="0"/>
        <v>91.72245891661593</v>
      </c>
    </row>
    <row r="32" spans="1:5" ht="38.25">
      <c r="A32" s="17" t="s">
        <v>20</v>
      </c>
      <c r="B32" s="7" t="s">
        <v>21</v>
      </c>
      <c r="C32" s="30">
        <v>164.3</v>
      </c>
      <c r="D32" s="30">
        <v>150.7</v>
      </c>
      <c r="E32" s="25">
        <f t="shared" si="0"/>
        <v>91.72245891661593</v>
      </c>
    </row>
    <row r="33" spans="1:5" ht="12.75">
      <c r="A33" s="16" t="s">
        <v>22</v>
      </c>
      <c r="B33" s="5" t="s">
        <v>23</v>
      </c>
      <c r="C33" s="29">
        <f>C34+C36</f>
        <v>2545</v>
      </c>
      <c r="D33" s="29">
        <f>D34+D36</f>
        <v>1253.3</v>
      </c>
      <c r="E33" s="33">
        <f t="shared" si="0"/>
        <v>49.245579567779956</v>
      </c>
    </row>
    <row r="34" spans="1:5" ht="38.25">
      <c r="A34" s="17" t="s">
        <v>24</v>
      </c>
      <c r="B34" s="6" t="s">
        <v>25</v>
      </c>
      <c r="C34" s="30">
        <f>C35</f>
        <v>2330.9</v>
      </c>
      <c r="D34" s="30">
        <f>D35</f>
        <v>1099.2</v>
      </c>
      <c r="E34" s="25">
        <f t="shared" si="0"/>
        <v>47.15775022523489</v>
      </c>
    </row>
    <row r="35" spans="1:5" ht="51">
      <c r="A35" s="17" t="s">
        <v>26</v>
      </c>
      <c r="B35" s="6" t="s">
        <v>27</v>
      </c>
      <c r="C35" s="30">
        <v>2330.9</v>
      </c>
      <c r="D35" s="30">
        <v>1099.2</v>
      </c>
      <c r="E35" s="25">
        <f t="shared" si="0"/>
        <v>47.15775022523489</v>
      </c>
    </row>
    <row r="36" spans="1:5" ht="38.25">
      <c r="A36" s="17" t="s">
        <v>28</v>
      </c>
      <c r="B36" s="6" t="s">
        <v>29</v>
      </c>
      <c r="C36" s="30">
        <f>C37</f>
        <v>214.1</v>
      </c>
      <c r="D36" s="30">
        <f>D37</f>
        <v>154.1</v>
      </c>
      <c r="E36" s="25">
        <f t="shared" si="0"/>
        <v>71.97571228397945</v>
      </c>
    </row>
    <row r="37" spans="1:5" ht="51">
      <c r="A37" s="17" t="s">
        <v>30</v>
      </c>
      <c r="B37" s="6" t="s">
        <v>31</v>
      </c>
      <c r="C37" s="30">
        <v>214.1</v>
      </c>
      <c r="D37" s="30">
        <v>154.1</v>
      </c>
      <c r="E37" s="25">
        <f t="shared" si="0"/>
        <v>71.97571228397945</v>
      </c>
    </row>
    <row r="38" spans="1:5" ht="12.75">
      <c r="A38" s="16" t="s">
        <v>32</v>
      </c>
      <c r="B38" s="5" t="s">
        <v>33</v>
      </c>
      <c r="C38" s="29">
        <f>C39</f>
        <v>6.1</v>
      </c>
      <c r="D38" s="29">
        <f>D39</f>
        <v>6.1</v>
      </c>
      <c r="E38" s="33">
        <f t="shared" si="0"/>
        <v>100</v>
      </c>
    </row>
    <row r="39" spans="1:5" ht="42" customHeight="1">
      <c r="A39" s="16" t="s">
        <v>34</v>
      </c>
      <c r="B39" s="5" t="s">
        <v>35</v>
      </c>
      <c r="C39" s="29">
        <f>C40</f>
        <v>6.1</v>
      </c>
      <c r="D39" s="29">
        <f>D40</f>
        <v>6.1</v>
      </c>
      <c r="E39" s="33">
        <f t="shared" si="0"/>
        <v>100</v>
      </c>
    </row>
    <row r="40" spans="1:5" ht="54" customHeight="1">
      <c r="A40" s="17" t="s">
        <v>36</v>
      </c>
      <c r="B40" s="6" t="s">
        <v>37</v>
      </c>
      <c r="C40" s="30">
        <v>6.1</v>
      </c>
      <c r="D40" s="30">
        <v>6.1</v>
      </c>
      <c r="E40" s="25">
        <f t="shared" si="0"/>
        <v>100</v>
      </c>
    </row>
    <row r="41" spans="1:5" ht="39.75" customHeight="1">
      <c r="A41" s="16" t="s">
        <v>38</v>
      </c>
      <c r="B41" s="8" t="s">
        <v>39</v>
      </c>
      <c r="C41" s="29">
        <f>C42+C45</f>
        <v>843</v>
      </c>
      <c r="D41" s="29">
        <f>D42+D45</f>
        <v>577.5</v>
      </c>
      <c r="E41" s="33">
        <f t="shared" si="0"/>
        <v>68.50533807829181</v>
      </c>
    </row>
    <row r="42" spans="1:5" ht="66" customHeight="1">
      <c r="A42" s="16" t="s">
        <v>40</v>
      </c>
      <c r="B42" s="8" t="s">
        <v>41</v>
      </c>
      <c r="C42" s="29">
        <f>C43</f>
        <v>520.3</v>
      </c>
      <c r="D42" s="29">
        <f>D43</f>
        <v>347.7</v>
      </c>
      <c r="E42" s="33">
        <f t="shared" si="0"/>
        <v>66.8268306746108</v>
      </c>
    </row>
    <row r="43" spans="1:5" ht="56.25" customHeight="1">
      <c r="A43" s="17" t="s">
        <v>42</v>
      </c>
      <c r="B43" s="7" t="s">
        <v>43</v>
      </c>
      <c r="C43" s="30">
        <f>C44</f>
        <v>520.3</v>
      </c>
      <c r="D43" s="30">
        <f>D44</f>
        <v>347.7</v>
      </c>
      <c r="E43" s="25">
        <f t="shared" si="0"/>
        <v>66.8268306746108</v>
      </c>
    </row>
    <row r="44" spans="1:5" ht="53.25" customHeight="1">
      <c r="A44" s="17" t="s">
        <v>75</v>
      </c>
      <c r="B44" s="7" t="s">
        <v>44</v>
      </c>
      <c r="C44" s="30">
        <v>520.3</v>
      </c>
      <c r="D44" s="30">
        <v>347.7</v>
      </c>
      <c r="E44" s="25">
        <f t="shared" si="0"/>
        <v>66.8268306746108</v>
      </c>
    </row>
    <row r="45" spans="1:5" ht="64.5" customHeight="1">
      <c r="A45" s="17" t="s">
        <v>80</v>
      </c>
      <c r="B45" s="15" t="s">
        <v>81</v>
      </c>
      <c r="C45" s="30">
        <f>C46</f>
        <v>322.7</v>
      </c>
      <c r="D45" s="30">
        <f>D46</f>
        <v>229.8</v>
      </c>
      <c r="E45" s="25">
        <f t="shared" si="0"/>
        <v>71.21165168887512</v>
      </c>
    </row>
    <row r="46" spans="1:5" ht="53.25" customHeight="1">
      <c r="A46" s="17" t="s">
        <v>83</v>
      </c>
      <c r="B46" s="7" t="s">
        <v>82</v>
      </c>
      <c r="C46" s="30">
        <v>322.7</v>
      </c>
      <c r="D46" s="30">
        <v>229.8</v>
      </c>
      <c r="E46" s="25">
        <f t="shared" si="0"/>
        <v>71.21165168887512</v>
      </c>
    </row>
    <row r="47" spans="1:5" ht="25.5">
      <c r="A47" s="3" t="s">
        <v>45</v>
      </c>
      <c r="B47" s="8" t="s">
        <v>46</v>
      </c>
      <c r="C47" s="29">
        <f>C48+C51</f>
        <v>155.6</v>
      </c>
      <c r="D47" s="29">
        <f>D48+D51</f>
        <v>89.89999999999999</v>
      </c>
      <c r="E47" s="33">
        <f t="shared" si="0"/>
        <v>57.77634961439588</v>
      </c>
    </row>
    <row r="48" spans="1:5" ht="63.75" hidden="1">
      <c r="A48" s="3" t="s">
        <v>92</v>
      </c>
      <c r="B48" s="8" t="s">
        <v>93</v>
      </c>
      <c r="C48" s="29">
        <f>C49</f>
        <v>0</v>
      </c>
      <c r="D48" s="29">
        <f>D49</f>
        <v>0</v>
      </c>
      <c r="E48" s="33" t="e">
        <f t="shared" si="0"/>
        <v>#DIV/0!</v>
      </c>
    </row>
    <row r="49" spans="1:5" ht="66.75" customHeight="1" hidden="1">
      <c r="A49" s="17" t="s">
        <v>94</v>
      </c>
      <c r="B49" s="7" t="s">
        <v>95</v>
      </c>
      <c r="C49" s="30">
        <f>C50</f>
        <v>0</v>
      </c>
      <c r="D49" s="30">
        <f>D50</f>
        <v>0</v>
      </c>
      <c r="E49" s="25" t="e">
        <f t="shared" si="0"/>
        <v>#DIV/0!</v>
      </c>
    </row>
    <row r="50" spans="1:5" ht="70.5" customHeight="1" hidden="1">
      <c r="A50" s="17" t="s">
        <v>96</v>
      </c>
      <c r="B50" s="7" t="s">
        <v>97</v>
      </c>
      <c r="C50" s="30"/>
      <c r="D50" s="30"/>
      <c r="E50" s="25" t="e">
        <f t="shared" si="0"/>
        <v>#DIV/0!</v>
      </c>
    </row>
    <row r="51" spans="1:5" ht="38.25">
      <c r="A51" s="3" t="s">
        <v>47</v>
      </c>
      <c r="B51" s="8" t="s">
        <v>48</v>
      </c>
      <c r="C51" s="29">
        <f>C52+C54</f>
        <v>155.6</v>
      </c>
      <c r="D51" s="29">
        <f>D52+D54</f>
        <v>89.89999999999999</v>
      </c>
      <c r="E51" s="33">
        <f t="shared" si="0"/>
        <v>57.77634961439588</v>
      </c>
    </row>
    <row r="52" spans="1:5" ht="25.5">
      <c r="A52" s="17" t="s">
        <v>49</v>
      </c>
      <c r="B52" s="7" t="s">
        <v>50</v>
      </c>
      <c r="C52" s="30">
        <f>C53</f>
        <v>86.1</v>
      </c>
      <c r="D52" s="30">
        <f>D53</f>
        <v>86.1</v>
      </c>
      <c r="E52" s="25">
        <f t="shared" si="0"/>
        <v>100</v>
      </c>
    </row>
    <row r="53" spans="1:5" ht="38.25">
      <c r="A53" s="17" t="s">
        <v>76</v>
      </c>
      <c r="B53" s="7" t="s">
        <v>51</v>
      </c>
      <c r="C53" s="30">
        <v>86.1</v>
      </c>
      <c r="D53" s="30">
        <v>86.1</v>
      </c>
      <c r="E53" s="25">
        <f t="shared" si="0"/>
        <v>100</v>
      </c>
    </row>
    <row r="54" spans="1:5" ht="38.25">
      <c r="A54" s="17" t="s">
        <v>98</v>
      </c>
      <c r="B54" s="7" t="s">
        <v>99</v>
      </c>
      <c r="C54" s="30">
        <f>C55</f>
        <v>69.5</v>
      </c>
      <c r="D54" s="30">
        <f>D55</f>
        <v>3.8</v>
      </c>
      <c r="E54" s="25">
        <f t="shared" si="0"/>
        <v>5.467625899280575</v>
      </c>
    </row>
    <row r="55" spans="1:5" ht="38.25">
      <c r="A55" s="17" t="s">
        <v>100</v>
      </c>
      <c r="B55" s="7" t="s">
        <v>101</v>
      </c>
      <c r="C55" s="30">
        <v>69.5</v>
      </c>
      <c r="D55" s="30">
        <v>3.8</v>
      </c>
      <c r="E55" s="25">
        <f t="shared" si="0"/>
        <v>5.467625899280575</v>
      </c>
    </row>
    <row r="56" spans="1:5" ht="12.75">
      <c r="A56" s="16" t="s">
        <v>115</v>
      </c>
      <c r="B56" s="8" t="s">
        <v>116</v>
      </c>
      <c r="C56" s="29">
        <f>C57</f>
        <v>6</v>
      </c>
      <c r="D56" s="29">
        <f>D57</f>
        <v>6</v>
      </c>
      <c r="E56" s="25">
        <f t="shared" si="0"/>
        <v>100</v>
      </c>
    </row>
    <row r="57" spans="1:5" ht="38.25">
      <c r="A57" s="16" t="s">
        <v>117</v>
      </c>
      <c r="B57" s="8" t="s">
        <v>119</v>
      </c>
      <c r="C57" s="29">
        <f>C58</f>
        <v>6</v>
      </c>
      <c r="D57" s="29">
        <f>D58</f>
        <v>6</v>
      </c>
      <c r="E57" s="25">
        <f t="shared" si="0"/>
        <v>100</v>
      </c>
    </row>
    <row r="58" spans="1:5" ht="38.25">
      <c r="A58" s="17" t="s">
        <v>118</v>
      </c>
      <c r="B58" s="7" t="s">
        <v>120</v>
      </c>
      <c r="C58" s="30">
        <v>6</v>
      </c>
      <c r="D58" s="30">
        <v>6</v>
      </c>
      <c r="E58" s="25">
        <f t="shared" si="0"/>
        <v>100</v>
      </c>
    </row>
    <row r="59" spans="1:5" ht="12.75">
      <c r="A59" s="16" t="s">
        <v>52</v>
      </c>
      <c r="B59" s="10" t="s">
        <v>53</v>
      </c>
      <c r="C59" s="29">
        <f>C60</f>
        <v>3993.5999999999995</v>
      </c>
      <c r="D59" s="29">
        <f>D60</f>
        <v>3958.5</v>
      </c>
      <c r="E59" s="33">
        <f t="shared" si="0"/>
        <v>99.12109375000001</v>
      </c>
    </row>
    <row r="60" spans="1:5" ht="25.5">
      <c r="A60" s="16" t="s">
        <v>54</v>
      </c>
      <c r="B60" s="11" t="s">
        <v>55</v>
      </c>
      <c r="C60" s="29">
        <f>C61+C64+C69</f>
        <v>3993.5999999999995</v>
      </c>
      <c r="D60" s="29">
        <f>D61+D64+D69</f>
        <v>3958.5</v>
      </c>
      <c r="E60" s="33">
        <f t="shared" si="0"/>
        <v>99.12109375000001</v>
      </c>
    </row>
    <row r="61" spans="1:5" ht="30" customHeight="1">
      <c r="A61" s="16" t="s">
        <v>56</v>
      </c>
      <c r="B61" s="11" t="s">
        <v>57</v>
      </c>
      <c r="C61" s="29">
        <f>C62</f>
        <v>3201.7</v>
      </c>
      <c r="D61" s="29">
        <f>D62</f>
        <v>3201.7</v>
      </c>
      <c r="E61" s="33">
        <f t="shared" si="0"/>
        <v>100</v>
      </c>
    </row>
    <row r="62" spans="1:5" ht="18" customHeight="1">
      <c r="A62" s="17" t="s">
        <v>58</v>
      </c>
      <c r="B62" s="12" t="s">
        <v>59</v>
      </c>
      <c r="C62" s="31">
        <f>C63</f>
        <v>3201.7</v>
      </c>
      <c r="D62" s="31">
        <f>D63</f>
        <v>3201.7</v>
      </c>
      <c r="E62" s="25">
        <f t="shared" si="0"/>
        <v>100</v>
      </c>
    </row>
    <row r="63" spans="1:5" ht="26.25" customHeight="1">
      <c r="A63" s="17" t="s">
        <v>60</v>
      </c>
      <c r="B63" s="12" t="s">
        <v>61</v>
      </c>
      <c r="C63" s="31">
        <v>3201.7</v>
      </c>
      <c r="D63" s="31">
        <v>3201.7</v>
      </c>
      <c r="E63" s="25">
        <f t="shared" si="0"/>
        <v>100</v>
      </c>
    </row>
    <row r="64" spans="1:5" ht="25.5">
      <c r="A64" s="16" t="s">
        <v>62</v>
      </c>
      <c r="B64" s="8" t="s">
        <v>63</v>
      </c>
      <c r="C64" s="29">
        <f>C65+C67</f>
        <v>154.6</v>
      </c>
      <c r="D64" s="29">
        <f>D65+D67</f>
        <v>154.6</v>
      </c>
      <c r="E64" s="33">
        <f t="shared" si="0"/>
        <v>100</v>
      </c>
    </row>
    <row r="65" spans="1:5" ht="29.25" customHeight="1">
      <c r="A65" s="17" t="s">
        <v>64</v>
      </c>
      <c r="B65" s="9" t="s">
        <v>65</v>
      </c>
      <c r="C65" s="31">
        <f>C66</f>
        <v>154.4</v>
      </c>
      <c r="D65" s="31">
        <f>D66</f>
        <v>154.4</v>
      </c>
      <c r="E65" s="25">
        <f t="shared" si="0"/>
        <v>100</v>
      </c>
    </row>
    <row r="66" spans="1:5" ht="38.25">
      <c r="A66" s="17" t="s">
        <v>66</v>
      </c>
      <c r="B66" s="12" t="s">
        <v>67</v>
      </c>
      <c r="C66" s="31">
        <v>154.4</v>
      </c>
      <c r="D66" s="31">
        <v>154.4</v>
      </c>
      <c r="E66" s="25">
        <f t="shared" si="0"/>
        <v>100</v>
      </c>
    </row>
    <row r="67" spans="1:5" ht="25.5">
      <c r="A67" s="20" t="s">
        <v>68</v>
      </c>
      <c r="B67" s="11" t="s">
        <v>69</v>
      </c>
      <c r="C67" s="32">
        <f>C68</f>
        <v>0.2</v>
      </c>
      <c r="D67" s="32">
        <f>D68</f>
        <v>0.2</v>
      </c>
      <c r="E67" s="25">
        <f t="shared" si="0"/>
        <v>100</v>
      </c>
    </row>
    <row r="68" spans="1:5" ht="25.5">
      <c r="A68" s="17" t="s">
        <v>70</v>
      </c>
      <c r="B68" s="13" t="s">
        <v>71</v>
      </c>
      <c r="C68" s="31">
        <v>0.2</v>
      </c>
      <c r="D68" s="31">
        <v>0.2</v>
      </c>
      <c r="E68" s="25">
        <f t="shared" si="0"/>
        <v>100</v>
      </c>
    </row>
    <row r="69" spans="1:5" ht="12.75">
      <c r="A69" s="16" t="s">
        <v>84</v>
      </c>
      <c r="B69" s="8" t="s">
        <v>85</v>
      </c>
      <c r="C69" s="29">
        <f>C70</f>
        <v>637.3</v>
      </c>
      <c r="D69" s="29">
        <f>D70</f>
        <v>602.2</v>
      </c>
      <c r="E69" s="25">
        <f t="shared" si="0"/>
        <v>94.49238976933941</v>
      </c>
    </row>
    <row r="70" spans="1:5" ht="29.25" customHeight="1">
      <c r="A70" s="17" t="s">
        <v>86</v>
      </c>
      <c r="B70" s="9" t="s">
        <v>87</v>
      </c>
      <c r="C70" s="31">
        <f>C71</f>
        <v>637.3</v>
      </c>
      <c r="D70" s="31">
        <f>D71</f>
        <v>602.2</v>
      </c>
      <c r="E70" s="25">
        <f t="shared" si="0"/>
        <v>94.49238976933941</v>
      </c>
    </row>
    <row r="71" spans="1:5" ht="25.5">
      <c r="A71" s="17" t="s">
        <v>88</v>
      </c>
      <c r="B71" s="9" t="s">
        <v>89</v>
      </c>
      <c r="C71" s="31">
        <v>637.3</v>
      </c>
      <c r="D71" s="31">
        <v>602.2</v>
      </c>
      <c r="E71" s="25">
        <f t="shared" si="0"/>
        <v>94.49238976933941</v>
      </c>
    </row>
    <row r="72" spans="1:5" ht="12.75">
      <c r="A72" s="14"/>
      <c r="B72" s="10" t="s">
        <v>72</v>
      </c>
      <c r="C72" s="29">
        <f>C12+C59</f>
        <v>9335.1</v>
      </c>
      <c r="D72" s="29">
        <f>D12+D59</f>
        <v>6716.299999999999</v>
      </c>
      <c r="E72" s="33">
        <f t="shared" si="0"/>
        <v>71.94673865304067</v>
      </c>
    </row>
    <row r="73" spans="1:5" ht="14.25" customHeight="1">
      <c r="A73" s="51"/>
      <c r="B73" s="52" t="s">
        <v>146</v>
      </c>
      <c r="C73" s="29"/>
      <c r="D73" s="29"/>
      <c r="E73" s="33"/>
    </row>
    <row r="74" spans="1:5" ht="12.75">
      <c r="A74" s="1"/>
      <c r="B74" s="36" t="s">
        <v>123</v>
      </c>
      <c r="C74" s="44">
        <f>C75+C77+C79+C76+C78</f>
        <v>4515.599999999999</v>
      </c>
      <c r="D74" s="44">
        <f>D75+D77+D79+D76+D78</f>
        <v>3252.5</v>
      </c>
      <c r="E74" s="45">
        <f>D74/C74*100</f>
        <v>72.02808043227921</v>
      </c>
    </row>
    <row r="75" spans="1:5" ht="25.5">
      <c r="A75" s="1"/>
      <c r="B75" s="39" t="s">
        <v>124</v>
      </c>
      <c r="C75" s="47">
        <v>791.9</v>
      </c>
      <c r="D75" s="47">
        <v>587.8</v>
      </c>
      <c r="E75" s="50">
        <f aca="true" t="shared" si="1" ref="E75:E83">D75/C75*100</f>
        <v>74.22654375552469</v>
      </c>
    </row>
    <row r="76" spans="2:5" ht="38.25">
      <c r="B76" s="40" t="s">
        <v>125</v>
      </c>
      <c r="C76" s="47">
        <v>44</v>
      </c>
      <c r="D76" s="47">
        <v>33.1</v>
      </c>
      <c r="E76" s="50">
        <f t="shared" si="1"/>
        <v>75.22727272727273</v>
      </c>
    </row>
    <row r="77" spans="2:5" ht="38.25">
      <c r="B77" s="40" t="s">
        <v>126</v>
      </c>
      <c r="C77" s="47">
        <v>3405.5</v>
      </c>
      <c r="D77" s="47">
        <v>2365</v>
      </c>
      <c r="E77" s="50">
        <f t="shared" si="1"/>
        <v>69.446483629423</v>
      </c>
    </row>
    <row r="78" spans="2:5" ht="12.75" hidden="1">
      <c r="B78" s="53" t="s">
        <v>127</v>
      </c>
      <c r="C78" s="49"/>
      <c r="D78" s="49">
        <v>0</v>
      </c>
      <c r="E78" s="50" t="e">
        <f t="shared" si="1"/>
        <v>#DIV/0!</v>
      </c>
    </row>
    <row r="79" spans="2:5" ht="12.75">
      <c r="B79" s="53" t="s">
        <v>128</v>
      </c>
      <c r="C79" s="49">
        <v>274.2</v>
      </c>
      <c r="D79" s="49">
        <v>266.6</v>
      </c>
      <c r="E79" s="50">
        <f t="shared" si="1"/>
        <v>97.22830051057623</v>
      </c>
    </row>
    <row r="80" spans="2:5" ht="12.75">
      <c r="B80" s="37" t="s">
        <v>129</v>
      </c>
      <c r="C80" s="44">
        <f>C81</f>
        <v>154.4</v>
      </c>
      <c r="D80" s="44">
        <f>D81</f>
        <v>106</v>
      </c>
      <c r="E80" s="45">
        <f t="shared" si="1"/>
        <v>68.65284974093264</v>
      </c>
    </row>
    <row r="81" spans="2:5" ht="12.75">
      <c r="B81" s="37" t="s">
        <v>130</v>
      </c>
      <c r="C81" s="44">
        <v>154.4</v>
      </c>
      <c r="D81" s="44">
        <v>106</v>
      </c>
      <c r="E81" s="45">
        <f t="shared" si="1"/>
        <v>68.65284974093264</v>
      </c>
    </row>
    <row r="82" spans="2:5" ht="25.5">
      <c r="B82" s="36" t="s">
        <v>131</v>
      </c>
      <c r="C82" s="44">
        <f>C83+C84</f>
        <v>138.3</v>
      </c>
      <c r="D82" s="44">
        <f>D83+D84</f>
        <v>62.9</v>
      </c>
      <c r="E82" s="45">
        <f t="shared" si="1"/>
        <v>45.48083875632682</v>
      </c>
    </row>
    <row r="83" spans="2:5" ht="25.5">
      <c r="B83" s="38" t="s">
        <v>132</v>
      </c>
      <c r="C83" s="44">
        <v>138.3</v>
      </c>
      <c r="D83" s="44">
        <v>62.9</v>
      </c>
      <c r="E83" s="45">
        <f t="shared" si="1"/>
        <v>45.48083875632682</v>
      </c>
    </row>
    <row r="84" spans="2:5" ht="25.5" hidden="1">
      <c r="B84" s="38" t="s">
        <v>133</v>
      </c>
      <c r="C84" s="44"/>
      <c r="D84" s="44">
        <v>0</v>
      </c>
      <c r="E84" s="45" t="e">
        <f aca="true" t="shared" si="2" ref="E84:E91">D84/C84*100</f>
        <v>#DIV/0!</v>
      </c>
    </row>
    <row r="85" spans="2:5" ht="12.75">
      <c r="B85" s="36" t="s">
        <v>134</v>
      </c>
      <c r="C85" s="44">
        <f>C87+C88+C86</f>
        <v>513.2</v>
      </c>
      <c r="D85" s="44">
        <f>D87+D86</f>
        <v>476.4</v>
      </c>
      <c r="E85" s="45">
        <f t="shared" si="2"/>
        <v>92.82930631332812</v>
      </c>
    </row>
    <row r="86" spans="2:5" ht="12.75">
      <c r="B86" s="38" t="s">
        <v>147</v>
      </c>
      <c r="C86" s="44">
        <v>25</v>
      </c>
      <c r="D86" s="44">
        <v>25</v>
      </c>
      <c r="E86" s="45">
        <f t="shared" si="2"/>
        <v>100</v>
      </c>
    </row>
    <row r="87" spans="2:5" ht="12.75">
      <c r="B87" s="38" t="s">
        <v>135</v>
      </c>
      <c r="C87" s="44">
        <v>488.2</v>
      </c>
      <c r="D87" s="44">
        <v>451.4</v>
      </c>
      <c r="E87" s="45">
        <f t="shared" si="2"/>
        <v>92.46210569438755</v>
      </c>
    </row>
    <row r="88" spans="2:5" ht="12.75" hidden="1">
      <c r="B88" s="41" t="s">
        <v>136</v>
      </c>
      <c r="C88" s="46"/>
      <c r="D88" s="46">
        <v>0</v>
      </c>
      <c r="E88" s="45" t="e">
        <f t="shared" si="2"/>
        <v>#DIV/0!</v>
      </c>
    </row>
    <row r="89" spans="2:5" ht="12.75">
      <c r="B89" s="36" t="s">
        <v>137</v>
      </c>
      <c r="C89" s="44">
        <f>C91+C90</f>
        <v>1442.2</v>
      </c>
      <c r="D89" s="44">
        <f>D91+D90</f>
        <v>1101.7</v>
      </c>
      <c r="E89" s="45">
        <f t="shared" si="2"/>
        <v>76.39023713770628</v>
      </c>
    </row>
    <row r="90" spans="2:5" ht="12.75">
      <c r="B90" s="38" t="s">
        <v>138</v>
      </c>
      <c r="C90" s="44">
        <v>472.7</v>
      </c>
      <c r="D90" s="44">
        <v>265.8</v>
      </c>
      <c r="E90" s="45">
        <f t="shared" si="2"/>
        <v>56.23016712502644</v>
      </c>
    </row>
    <row r="91" spans="2:5" ht="12.75">
      <c r="B91" s="38" t="s">
        <v>139</v>
      </c>
      <c r="C91" s="44">
        <v>969.5</v>
      </c>
      <c r="D91" s="44">
        <v>835.9</v>
      </c>
      <c r="E91" s="45">
        <f t="shared" si="2"/>
        <v>86.21970087674059</v>
      </c>
    </row>
    <row r="92" spans="2:5" ht="12.75">
      <c r="B92" s="36" t="s">
        <v>140</v>
      </c>
      <c r="C92" s="44">
        <f>C93</f>
        <v>2995.7</v>
      </c>
      <c r="D92" s="44">
        <f>D93</f>
        <v>2090.4</v>
      </c>
      <c r="E92" s="45">
        <f aca="true" t="shared" si="3" ref="E92:E98">D92/C92*100</f>
        <v>69.78001802583704</v>
      </c>
    </row>
    <row r="93" spans="2:5" ht="12.75">
      <c r="B93" s="36" t="s">
        <v>141</v>
      </c>
      <c r="C93" s="44">
        <v>2995.7</v>
      </c>
      <c r="D93" s="44">
        <v>2090.4</v>
      </c>
      <c r="E93" s="45">
        <f t="shared" si="3"/>
        <v>69.78001802583704</v>
      </c>
    </row>
    <row r="94" spans="2:5" ht="12.75">
      <c r="B94" s="36" t="s">
        <v>142</v>
      </c>
      <c r="C94" s="44">
        <f>C95</f>
        <v>40.5</v>
      </c>
      <c r="D94" s="44">
        <f>D95</f>
        <v>30.3</v>
      </c>
      <c r="E94" s="45">
        <f t="shared" si="3"/>
        <v>74.81481481481481</v>
      </c>
    </row>
    <row r="95" spans="2:5" ht="12.75">
      <c r="B95" s="38" t="s">
        <v>143</v>
      </c>
      <c r="C95" s="44">
        <v>40.5</v>
      </c>
      <c r="D95" s="44">
        <v>30.3</v>
      </c>
      <c r="E95" s="45">
        <f t="shared" si="3"/>
        <v>74.81481481481481</v>
      </c>
    </row>
    <row r="96" spans="2:5" ht="25.5">
      <c r="B96" s="43" t="s">
        <v>148</v>
      </c>
      <c r="C96" s="44">
        <f>C97</f>
        <v>12</v>
      </c>
      <c r="D96" s="44">
        <f>D97+D105</f>
        <v>0</v>
      </c>
      <c r="E96" s="45">
        <f t="shared" si="3"/>
        <v>0</v>
      </c>
    </row>
    <row r="97" spans="2:5" ht="14.25" customHeight="1">
      <c r="B97" s="43" t="s">
        <v>144</v>
      </c>
      <c r="C97" s="44">
        <v>12</v>
      </c>
      <c r="D97" s="44">
        <v>0</v>
      </c>
      <c r="E97" s="45">
        <f t="shared" si="3"/>
        <v>0</v>
      </c>
    </row>
    <row r="98" spans="2:5" ht="12.75">
      <c r="B98" s="42" t="s">
        <v>145</v>
      </c>
      <c r="C98" s="48">
        <f>C74+C80+C82+++C85+++C89++C92+++C94+C96</f>
        <v>9811.899999999998</v>
      </c>
      <c r="D98" s="48">
        <f>D74+D80+D82+++D85+++D89++D92+++D94</f>
        <v>7120.2</v>
      </c>
      <c r="E98" s="54">
        <f t="shared" si="3"/>
        <v>72.56698498761709</v>
      </c>
    </row>
    <row r="99" spans="2:5" ht="12.75">
      <c r="B99" s="55" t="s">
        <v>149</v>
      </c>
      <c r="C99" s="56">
        <f>C72-C98</f>
        <v>-476.79999999999745</v>
      </c>
      <c r="D99" s="56">
        <f>D72-D98</f>
        <v>-403.90000000000055</v>
      </c>
      <c r="E99" s="45"/>
    </row>
  </sheetData>
  <sheetProtection selectLockedCells="1" selectUnlockedCells="1"/>
  <mergeCells count="7">
    <mergeCell ref="B7:E7"/>
    <mergeCell ref="C2:E2"/>
    <mergeCell ref="D1:E1"/>
    <mergeCell ref="C3:E3"/>
    <mergeCell ref="C4:E4"/>
    <mergeCell ref="A6:E6"/>
    <mergeCell ref="B5:C5"/>
  </mergeCells>
  <printOptions/>
  <pageMargins left="0.6692913385826772" right="0.4330708661417323" top="0.31496062992125984" bottom="0.6692913385826772" header="0.5118110236220472" footer="0.5118110236220472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2013-11-16T08:10:05Z</cp:lastPrinted>
  <dcterms:modified xsi:type="dcterms:W3CDTF">2014-12-11T06:58:03Z</dcterms:modified>
  <cp:category/>
  <cp:version/>
  <cp:contentType/>
  <cp:contentStatus/>
</cp:coreProperties>
</file>